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3020"/>
  </bookViews>
  <sheets>
    <sheet name="Pending" sheetId="1" r:id="rId1"/>
    <sheet name="5D Money" sheetId="6" r:id="rId2"/>
    <sheet name="5D Address" sheetId="7" r:id="rId3"/>
    <sheet name="Purchased 2019" sheetId="3" r:id="rId4"/>
    <sheet name="Purchased 2018" sheetId="8" r:id="rId5"/>
    <sheet name="temp" sheetId="5" r:id="rId6"/>
    <sheet name="Torani Like Product" sheetId="9" r:id="rId7"/>
    <sheet name="tools" sheetId="10" r:id="rId8"/>
  </sheets>
  <definedNames>
    <definedName name="_xlnm.Print_Area" localSheetId="1">'5D Money'!$A$1:$F$40</definedName>
    <definedName name="_xlnm.Print_Area" localSheetId="0">Pending!$A$1:$U$32</definedName>
    <definedName name="_xlnm.Print_Area" localSheetId="4">'Purchased 2018'!$A$1:$S$131</definedName>
    <definedName name="_xlnm.Print_Area" localSheetId="3">'Purchased 2019'!$A$1:$T$74</definedName>
    <definedName name="_xlnm.Print_Area" localSheetId="5">temp!$A$1:$R$21</definedName>
  </definedNames>
  <calcPr calcId="125725"/>
</workbook>
</file>

<file path=xl/calcChain.xml><?xml version="1.0" encoding="utf-8"?>
<calcChain xmlns="http://schemas.openxmlformats.org/spreadsheetml/2006/main">
  <c r="H18" i="3"/>
  <c r="K18"/>
  <c r="M18"/>
  <c r="H19"/>
  <c r="K19"/>
  <c r="M19" s="1"/>
  <c r="H20"/>
  <c r="K20"/>
  <c r="M20" s="1"/>
  <c r="M6" i="1"/>
  <c r="K4"/>
  <c r="M4" s="1"/>
  <c r="K5"/>
  <c r="M5" s="1"/>
  <c r="K6"/>
  <c r="K7"/>
  <c r="M7" s="1"/>
  <c r="K8"/>
  <c r="M8" s="1"/>
  <c r="K9"/>
  <c r="M9" s="1"/>
  <c r="K10"/>
  <c r="M10" s="1"/>
  <c r="K11"/>
  <c r="M11" s="1"/>
  <c r="K12"/>
  <c r="M12" s="1"/>
  <c r="K13"/>
  <c r="M13" s="1"/>
  <c r="H4"/>
  <c r="H5"/>
  <c r="H6"/>
  <c r="H7"/>
  <c r="H8"/>
  <c r="H9"/>
  <c r="H10"/>
  <c r="H11"/>
  <c r="H12"/>
  <c r="H13"/>
  <c r="E9" i="6"/>
  <c r="H14" i="1" l="1"/>
  <c r="L17" l="1"/>
  <c r="J17"/>
  <c r="H22" i="3"/>
  <c r="K22"/>
  <c r="M22" s="1"/>
  <c r="H23"/>
  <c r="K23"/>
  <c r="M23" s="1"/>
  <c r="H24"/>
  <c r="K24"/>
  <c r="M24" s="1"/>
  <c r="H26" l="1"/>
  <c r="K26"/>
  <c r="M26" s="1"/>
  <c r="K29"/>
  <c r="M29" s="1"/>
  <c r="H29"/>
  <c r="K28"/>
  <c r="M28" s="1"/>
  <c r="H28"/>
  <c r="H27"/>
  <c r="H15" i="1" l="1"/>
  <c r="K15"/>
  <c r="M15" s="1"/>
  <c r="H33" i="3" l="1"/>
  <c r="K33"/>
  <c r="M33" s="1"/>
  <c r="H31"/>
  <c r="K31"/>
  <c r="M31" s="1"/>
  <c r="H32"/>
  <c r="K32"/>
  <c r="M32" s="1"/>
  <c r="K34"/>
  <c r="M34" s="1"/>
  <c r="H34"/>
  <c r="E10" i="6" l="1"/>
  <c r="M17" i="1" l="1"/>
  <c r="K17"/>
  <c r="K40" i="3"/>
  <c r="M40" s="1"/>
  <c r="H40"/>
  <c r="K39"/>
  <c r="M39" s="1"/>
  <c r="H39"/>
  <c r="K38"/>
  <c r="M38" s="1"/>
  <c r="H38"/>
  <c r="K37"/>
  <c r="M37" s="1"/>
  <c r="H37"/>
  <c r="K36"/>
  <c r="M36" s="1"/>
  <c r="H36"/>
  <c r="E13" i="6" l="1"/>
  <c r="E14"/>
  <c r="E15"/>
  <c r="E16"/>
  <c r="E17"/>
  <c r="E18"/>
  <c r="E19"/>
  <c r="E20"/>
  <c r="E21"/>
  <c r="E22"/>
  <c r="E11"/>
  <c r="E12"/>
  <c r="K43" i="3"/>
  <c r="M43" s="1"/>
  <c r="H43"/>
  <c r="K42"/>
  <c r="M42" s="1"/>
  <c r="H42"/>
  <c r="K45" l="1"/>
  <c r="M45" s="1"/>
  <c r="H45" l="1"/>
  <c r="K49" l="1"/>
  <c r="M49" s="1"/>
  <c r="H49"/>
  <c r="K48"/>
  <c r="M48" s="1"/>
  <c r="H48"/>
  <c r="K47"/>
  <c r="M47" s="1"/>
  <c r="H47"/>
  <c r="K54" l="1"/>
  <c r="H51" l="1"/>
  <c r="K51"/>
  <c r="M51" s="1"/>
  <c r="H53" l="1"/>
  <c r="K53"/>
  <c r="M53" s="1"/>
  <c r="H54"/>
  <c r="M54"/>
  <c r="H55"/>
  <c r="K55"/>
  <c r="M55" s="1"/>
  <c r="H56"/>
  <c r="K56"/>
  <c r="M56" s="1"/>
  <c r="H57"/>
  <c r="K57"/>
  <c r="M57" s="1"/>
  <c r="J77" l="1"/>
  <c r="E17" i="1"/>
  <c r="F77" i="3"/>
  <c r="H67" l="1"/>
  <c r="K63" l="1"/>
  <c r="M63" s="1"/>
  <c r="H63"/>
  <c r="K62"/>
  <c r="M62" s="1"/>
  <c r="H62"/>
  <c r="K61"/>
  <c r="M61" s="1"/>
  <c r="H61"/>
  <c r="M66" l="1"/>
  <c r="H66"/>
  <c r="M65"/>
  <c r="H65"/>
  <c r="M72"/>
  <c r="H72"/>
  <c r="J128" i="8"/>
  <c r="I128"/>
  <c r="F128"/>
  <c r="E128"/>
  <c r="D128"/>
  <c r="K127"/>
  <c r="K126"/>
  <c r="K125"/>
  <c r="K124"/>
  <c r="K123"/>
  <c r="K122"/>
  <c r="K120"/>
  <c r="K119"/>
  <c r="K118"/>
  <c r="K117"/>
  <c r="K116"/>
  <c r="K115"/>
  <c r="K114"/>
  <c r="K113"/>
  <c r="K112"/>
  <c r="K110"/>
  <c r="G110"/>
  <c r="K109"/>
  <c r="G109"/>
  <c r="K108"/>
  <c r="G108"/>
  <c r="K107"/>
  <c r="G107"/>
  <c r="K105"/>
  <c r="G105"/>
  <c r="K104"/>
  <c r="G104"/>
  <c r="K103"/>
  <c r="G103"/>
  <c r="K102"/>
  <c r="G102"/>
  <c r="K100"/>
  <c r="G100"/>
  <c r="K99"/>
  <c r="G99"/>
  <c r="K98"/>
  <c r="G98"/>
  <c r="K96"/>
  <c r="G96"/>
  <c r="K95"/>
  <c r="G95"/>
  <c r="K94"/>
  <c r="G94"/>
  <c r="K93"/>
  <c r="G93"/>
  <c r="K92"/>
  <c r="G92"/>
  <c r="K91"/>
  <c r="G91"/>
  <c r="K89"/>
  <c r="G89"/>
  <c r="K88"/>
  <c r="G88"/>
  <c r="K86"/>
  <c r="G86"/>
  <c r="K85"/>
  <c r="G85"/>
  <c r="K84"/>
  <c r="G84"/>
  <c r="K82"/>
  <c r="G82"/>
  <c r="K81"/>
  <c r="G81"/>
  <c r="K80"/>
  <c r="G80"/>
  <c r="K78"/>
  <c r="G78"/>
  <c r="K76"/>
  <c r="G76"/>
  <c r="K75"/>
  <c r="G75"/>
  <c r="K74"/>
  <c r="G74"/>
  <c r="K73"/>
  <c r="G73"/>
  <c r="K72"/>
  <c r="G72"/>
  <c r="K71"/>
  <c r="G71"/>
  <c r="K69"/>
  <c r="G69"/>
  <c r="K68"/>
  <c r="G68"/>
  <c r="K67"/>
  <c r="G67"/>
  <c r="K66"/>
  <c r="G66"/>
  <c r="K64"/>
  <c r="G64"/>
  <c r="K63"/>
  <c r="G63"/>
  <c r="K62"/>
  <c r="G62"/>
  <c r="K61"/>
  <c r="G61"/>
  <c r="K60"/>
  <c r="G60"/>
  <c r="K58"/>
  <c r="G58"/>
  <c r="K57"/>
  <c r="G57"/>
  <c r="K55"/>
  <c r="G55"/>
  <c r="K54"/>
  <c r="G54"/>
  <c r="K53"/>
  <c r="G53"/>
  <c r="K51"/>
  <c r="G51"/>
  <c r="K49"/>
  <c r="G49"/>
  <c r="K47"/>
  <c r="G47"/>
  <c r="G46"/>
  <c r="K44"/>
  <c r="G44"/>
  <c r="K43"/>
  <c r="G43"/>
  <c r="K42"/>
  <c r="G42"/>
  <c r="K40"/>
  <c r="G40"/>
  <c r="K39"/>
  <c r="G39"/>
  <c r="K38"/>
  <c r="G38"/>
  <c r="K37"/>
  <c r="G37"/>
  <c r="K36"/>
  <c r="G36"/>
  <c r="K35"/>
  <c r="G35"/>
  <c r="K34"/>
  <c r="G34"/>
  <c r="K32"/>
  <c r="G32"/>
  <c r="K31"/>
  <c r="G31"/>
  <c r="K30"/>
  <c r="G30"/>
  <c r="K29"/>
  <c r="G29"/>
  <c r="K28"/>
  <c r="G28"/>
  <c r="K27"/>
  <c r="G27"/>
  <c r="K26"/>
  <c r="G26"/>
  <c r="K25"/>
  <c r="G25"/>
  <c r="K23"/>
  <c r="G23"/>
  <c r="K22"/>
  <c r="G22"/>
  <c r="K20"/>
  <c r="G20"/>
  <c r="K19"/>
  <c r="G19"/>
  <c r="K18"/>
  <c r="G18"/>
  <c r="K17"/>
  <c r="G17"/>
  <c r="K16"/>
  <c r="G16"/>
  <c r="K14"/>
  <c r="G14"/>
  <c r="K13"/>
  <c r="G13"/>
  <c r="K11"/>
  <c r="G11"/>
  <c r="K9"/>
  <c r="G9"/>
  <c r="K8"/>
  <c r="G8"/>
  <c r="K7"/>
  <c r="G7"/>
  <c r="K5"/>
  <c r="G5"/>
  <c r="K4"/>
  <c r="K128"/>
  <c r="G4"/>
  <c r="K3"/>
  <c r="G3"/>
  <c r="D77" i="3"/>
  <c r="H69"/>
  <c r="M69"/>
  <c r="H70"/>
  <c r="M70"/>
  <c r="H71"/>
  <c r="M71"/>
  <c r="G128" i="8"/>
  <c r="E77" i="3"/>
  <c r="G77"/>
  <c r="K77"/>
  <c r="L77"/>
  <c r="N77"/>
  <c r="H74"/>
  <c r="M74"/>
  <c r="H75"/>
  <c r="M75"/>
  <c r="D25" i="6"/>
  <c r="C25"/>
  <c r="E25"/>
  <c r="J16" i="5"/>
  <c r="I16"/>
  <c r="F16"/>
  <c r="E16"/>
  <c r="D16"/>
  <c r="G16"/>
  <c r="K16"/>
  <c r="G17" i="1"/>
  <c r="F17"/>
  <c r="D17"/>
  <c r="M77" i="3" l="1"/>
  <c r="H77"/>
  <c r="H17" i="1"/>
</calcChain>
</file>

<file path=xl/sharedStrings.xml><?xml version="1.0" encoding="utf-8"?>
<sst xmlns="http://schemas.openxmlformats.org/spreadsheetml/2006/main" count="1613" uniqueCount="592">
  <si>
    <t>US</t>
  </si>
  <si>
    <t>freight</t>
  </si>
  <si>
    <t>Store</t>
  </si>
  <si>
    <t>Item</t>
  </si>
  <si>
    <t>ETA</t>
  </si>
  <si>
    <t>Ordered</t>
  </si>
  <si>
    <t>Shipped</t>
  </si>
  <si>
    <t>Arrived</t>
  </si>
  <si>
    <t>Carrier</t>
  </si>
  <si>
    <t>Tracking</t>
  </si>
  <si>
    <t>US Total</t>
  </si>
  <si>
    <t>CDN Total</t>
  </si>
  <si>
    <t>USPS</t>
  </si>
  <si>
    <t>FedEx</t>
  </si>
  <si>
    <t>UPS</t>
  </si>
  <si>
    <t>e-Bay</t>
  </si>
  <si>
    <t>window switch</t>
  </si>
  <si>
    <t>dremel battery</t>
  </si>
  <si>
    <t>dremel grip</t>
  </si>
  <si>
    <t>dremel shield</t>
  </si>
  <si>
    <t>sodastream apple</t>
  </si>
  <si>
    <t>01/07</t>
  </si>
  <si>
    <t>01/16</t>
  </si>
  <si>
    <t>01/17</t>
  </si>
  <si>
    <t>01/11</t>
  </si>
  <si>
    <t>01/12</t>
  </si>
  <si>
    <t>9400109699938107059522</t>
  </si>
  <si>
    <t>01/08</t>
  </si>
  <si>
    <t>9274890113694062111406</t>
  </si>
  <si>
    <t>Sodastream</t>
  </si>
  <si>
    <t>9374889674090305395814</t>
  </si>
  <si>
    <t>toothpick holder</t>
  </si>
  <si>
    <t>01/09</t>
  </si>
  <si>
    <t>9400110899520012259858</t>
  </si>
  <si>
    <t>foglight switches</t>
  </si>
  <si>
    <t>01/10</t>
  </si>
  <si>
    <t>9500116323688008276791</t>
  </si>
  <si>
    <t>01/13</t>
  </si>
  <si>
    <t>9500100026278010000201</t>
  </si>
  <si>
    <t>HUD switch</t>
  </si>
  <si>
    <t>foglight switch w/pigtail</t>
  </si>
  <si>
    <t>1Z6X61530360415824</t>
  </si>
  <si>
    <t>9400109699939615090649</t>
  </si>
  <si>
    <t>01/15</t>
  </si>
  <si>
    <t>foglight switch w/bezel</t>
  </si>
  <si>
    <t>01/14</t>
  </si>
  <si>
    <t>01/22</t>
  </si>
  <si>
    <t>9400109699939615800453</t>
  </si>
  <si>
    <t>?</t>
  </si>
  <si>
    <t>9400136895232172090762</t>
  </si>
  <si>
    <t>P/U</t>
  </si>
  <si>
    <t>steering wheel</t>
  </si>
  <si>
    <t>Canada Post</t>
  </si>
  <si>
    <t>01/19</t>
  </si>
  <si>
    <t>01/18</t>
  </si>
  <si>
    <t>9400109699939628177542</t>
  </si>
  <si>
    <t>01/24</t>
  </si>
  <si>
    <t>9500126521018016274578?</t>
  </si>
  <si>
    <t>alarm remote</t>
  </si>
  <si>
    <t xml:space="preserve">9400109699938145240357 </t>
  </si>
  <si>
    <t>01/20</t>
  </si>
  <si>
    <t>9400109699939637210803</t>
  </si>
  <si>
    <t>01/25</t>
  </si>
  <si>
    <t>Diode Dynamics</t>
  </si>
  <si>
    <t>9400110200829645406809</t>
  </si>
  <si>
    <t>01/26</t>
  </si>
  <si>
    <t>C3 radio</t>
  </si>
  <si>
    <t>HP3 194 (warranty)</t>
  </si>
  <si>
    <t>9261299998825470505482</t>
  </si>
  <si>
    <t>01/27</t>
  </si>
  <si>
    <t>01/29</t>
  </si>
  <si>
    <t>9405509699938166839489</t>
  </si>
  <si>
    <t>01/30</t>
  </si>
  <si>
    <t>belt</t>
  </si>
  <si>
    <t>01/31</t>
  </si>
  <si>
    <t>9400109699938171495592</t>
  </si>
  <si>
    <t>02/02</t>
  </si>
  <si>
    <t>02/01</t>
  </si>
  <si>
    <t>battery cover</t>
  </si>
  <si>
    <t>5d</t>
  </si>
  <si>
    <t>CDN</t>
  </si>
  <si>
    <t>02/05</t>
  </si>
  <si>
    <t>white polishing pads</t>
  </si>
  <si>
    <t>02/06</t>
  </si>
  <si>
    <t>02/08</t>
  </si>
  <si>
    <t>1Z0W646F0307620535</t>
  </si>
  <si>
    <t>9405510200828652149092</t>
  </si>
  <si>
    <t>02/13</t>
  </si>
  <si>
    <t>Personalization</t>
  </si>
  <si>
    <t>anniversary clock</t>
  </si>
  <si>
    <t>02/07</t>
  </si>
  <si>
    <t>1Z2EE1530347531832</t>
  </si>
  <si>
    <t>Reflective Concepts</t>
  </si>
  <si>
    <t>sticker</t>
  </si>
  <si>
    <t>02/16</t>
  </si>
  <si>
    <t>02/10</t>
  </si>
  <si>
    <t>9405510298370370967847</t>
  </si>
  <si>
    <t>02/12</t>
  </si>
  <si>
    <t>1ZRW19360366145752</t>
  </si>
  <si>
    <t>02/11</t>
  </si>
  <si>
    <t>vacuum</t>
  </si>
  <si>
    <t>02/18</t>
  </si>
  <si>
    <t>02/19</t>
  </si>
  <si>
    <t>789799475534</t>
  </si>
  <si>
    <t>-</t>
  </si>
  <si>
    <t>blue microfiber</t>
  </si>
  <si>
    <t>02/20</t>
  </si>
  <si>
    <t>02/23</t>
  </si>
  <si>
    <t>9200199999977647130483</t>
  </si>
  <si>
    <t>02/27</t>
  </si>
  <si>
    <t>02/26</t>
  </si>
  <si>
    <t>e-bay</t>
  </si>
  <si>
    <t>mini 0806 camera</t>
  </si>
  <si>
    <t>ePacket</t>
  </si>
  <si>
    <t>LK478301260CN</t>
  </si>
  <si>
    <t>03/01</t>
  </si>
  <si>
    <t>C3 buffer new</t>
  </si>
  <si>
    <t>C3 buffer used</t>
  </si>
  <si>
    <t>03/08</t>
  </si>
  <si>
    <t>9400110298370407997158</t>
  </si>
  <si>
    <t>03/09</t>
  </si>
  <si>
    <t>C3 XCP batteries</t>
  </si>
  <si>
    <t>61299991154848031962</t>
  </si>
  <si>
    <t>03/26</t>
  </si>
  <si>
    <t>02/28</t>
  </si>
  <si>
    <t>03/14</t>
  </si>
  <si>
    <t>03/12</t>
  </si>
  <si>
    <t>9200190134519258389935</t>
  </si>
  <si>
    <t>03/16</t>
  </si>
  <si>
    <t>gator socket</t>
  </si>
  <si>
    <t>sodastream lemonade</t>
  </si>
  <si>
    <t>9405809699937435875730</t>
  </si>
  <si>
    <t>03/13</t>
  </si>
  <si>
    <t>9261299992561929699352</t>
  </si>
  <si>
    <t>03/15</t>
  </si>
  <si>
    <t>warranty dash bulb</t>
  </si>
  <si>
    <t xml:space="preserve"> 9400110200881686127983</t>
  </si>
  <si>
    <t>03/23</t>
  </si>
  <si>
    <t>C3 flood light</t>
  </si>
  <si>
    <t>9405509699938305165288</t>
  </si>
  <si>
    <t>C3 nail gun</t>
  </si>
  <si>
    <t>03/19</t>
  </si>
  <si>
    <t>9405509699937452191386</t>
  </si>
  <si>
    <t>03/17</t>
  </si>
  <si>
    <t>03/21</t>
  </si>
  <si>
    <t>MuthCo</t>
  </si>
  <si>
    <t>mirrors</t>
  </si>
  <si>
    <t>03/22</t>
  </si>
  <si>
    <t>umbrella</t>
  </si>
  <si>
    <t>1Z53E3500376954139</t>
  </si>
  <si>
    <t>9361289674090382052604</t>
  </si>
  <si>
    <t>03/24</t>
  </si>
  <si>
    <t>03/29</t>
  </si>
  <si>
    <t>abs harness</t>
  </si>
  <si>
    <t>filters</t>
  </si>
  <si>
    <t>04/03</t>
  </si>
  <si>
    <t>wiringproducts.com</t>
  </si>
  <si>
    <t>switch</t>
  </si>
  <si>
    <t>9274899991728400711744</t>
  </si>
  <si>
    <t>9400110200830889030781</t>
  </si>
  <si>
    <t>1Z9422410394881263</t>
  </si>
  <si>
    <t>04/04</t>
  </si>
  <si>
    <t>04/05</t>
  </si>
  <si>
    <t>04/06</t>
  </si>
  <si>
    <t>tooth picks</t>
  </si>
  <si>
    <t>04/16</t>
  </si>
  <si>
    <t>04/17</t>
  </si>
  <si>
    <t>watch</t>
  </si>
  <si>
    <t>04/18</t>
  </si>
  <si>
    <t>9400111899223980864396</t>
  </si>
  <si>
    <t>04/23</t>
  </si>
  <si>
    <t>04/21</t>
  </si>
  <si>
    <t>tobacco roller</t>
  </si>
  <si>
    <t>04/22</t>
  </si>
  <si>
    <t>04/24</t>
  </si>
  <si>
    <t>9400110205407004308442</t>
  </si>
  <si>
    <t>04/30</t>
  </si>
  <si>
    <t>lr1130 battery</t>
  </si>
  <si>
    <t>04/26</t>
  </si>
  <si>
    <t>04/27</t>
  </si>
  <si>
    <t>sunvisor</t>
  </si>
  <si>
    <t>dash clips</t>
  </si>
  <si>
    <t>9400110200830912477026</t>
  </si>
  <si>
    <t>9405511699000796629075</t>
  </si>
  <si>
    <t>05/02</t>
  </si>
  <si>
    <t>05/03</t>
  </si>
  <si>
    <t>05/10</t>
  </si>
  <si>
    <t>microphone</t>
  </si>
  <si>
    <t>05/01</t>
  </si>
  <si>
    <t>TBABFI500917195</t>
  </si>
  <si>
    <t>05/04</t>
  </si>
  <si>
    <t>apple syrup</t>
  </si>
  <si>
    <t>05/09</t>
  </si>
  <si>
    <t>n/a</t>
  </si>
  <si>
    <t>visor</t>
  </si>
  <si>
    <t>red apple</t>
  </si>
  <si>
    <t>9405509699937589630086</t>
  </si>
  <si>
    <t>05/05</t>
  </si>
  <si>
    <t>UPSP</t>
  </si>
  <si>
    <t>9405509699939936998740</t>
  </si>
  <si>
    <t>9405509699939935542036</t>
  </si>
  <si>
    <t>05/07</t>
  </si>
  <si>
    <t>ralphs sodamix</t>
  </si>
  <si>
    <t>sodamix</t>
  </si>
  <si>
    <t>05/08</t>
  </si>
  <si>
    <t>9622080430007658875000430355433593</t>
  </si>
  <si>
    <t>Fed-Ex</t>
  </si>
  <si>
    <t>780893085998</t>
  </si>
  <si>
    <t>05/15</t>
  </si>
  <si>
    <t>05/11</t>
  </si>
  <si>
    <t>05/14</t>
  </si>
  <si>
    <t>9405509699937616501754</t>
  </si>
  <si>
    <t>phone mount</t>
  </si>
  <si>
    <t>05/30</t>
  </si>
  <si>
    <t>UPAAB000000293610396</t>
  </si>
  <si>
    <t>05/16</t>
  </si>
  <si>
    <t>coolant level sensor</t>
  </si>
  <si>
    <t>c3 impact</t>
  </si>
  <si>
    <t>9405511899220586157658</t>
  </si>
  <si>
    <t>05/21</t>
  </si>
  <si>
    <t>9400109699939967773375</t>
  </si>
  <si>
    <t>c3 batteries</t>
  </si>
  <si>
    <t>05/24</t>
  </si>
  <si>
    <t>1Z12X85V0318647803</t>
  </si>
  <si>
    <t>05/17</t>
  </si>
  <si>
    <t>05/18</t>
  </si>
  <si>
    <t>05/22</t>
  </si>
  <si>
    <t>C3 impact</t>
  </si>
  <si>
    <t>05/23</t>
  </si>
  <si>
    <t>05/25</t>
  </si>
  <si>
    <t>9405509699938501873314</t>
  </si>
  <si>
    <t>05/26</t>
  </si>
  <si>
    <t>05/29</t>
  </si>
  <si>
    <t>05/28</t>
  </si>
  <si>
    <t>9400110200793763343134</t>
  </si>
  <si>
    <t>cig plug</t>
  </si>
  <si>
    <t>05/31</t>
  </si>
  <si>
    <t>9400110205407006980301</t>
  </si>
  <si>
    <t>06/02</t>
  </si>
  <si>
    <t>06/05</t>
  </si>
  <si>
    <t>ladle</t>
  </si>
  <si>
    <t>06/14</t>
  </si>
  <si>
    <t>9400111699000066321514</t>
  </si>
  <si>
    <t>06/15</t>
  </si>
  <si>
    <t>06/18</t>
  </si>
  <si>
    <t>07/03</t>
  </si>
  <si>
    <t>m12 soldering tool</t>
  </si>
  <si>
    <t>07/11</t>
  </si>
  <si>
    <t>07/12</t>
  </si>
  <si>
    <t>1ZR3A6310391373134</t>
  </si>
  <si>
    <t>07/20</t>
  </si>
  <si>
    <t>Torani</t>
  </si>
  <si>
    <t>syrups</t>
  </si>
  <si>
    <t>07/30</t>
  </si>
  <si>
    <t>07/31</t>
  </si>
  <si>
    <t>991731611682790</t>
  </si>
  <si>
    <t>08/02</t>
  </si>
  <si>
    <t>08/01</t>
  </si>
  <si>
    <t>syrup</t>
  </si>
  <si>
    <t>08/30</t>
  </si>
  <si>
    <t>WiringProducts</t>
  </si>
  <si>
    <t>switches</t>
  </si>
  <si>
    <t>09/01</t>
  </si>
  <si>
    <t>9400110200830023477144</t>
  </si>
  <si>
    <t>9612019991731611704751</t>
  </si>
  <si>
    <t>09/05</t>
  </si>
  <si>
    <t>ZZP</t>
  </si>
  <si>
    <t>dogbones</t>
  </si>
  <si>
    <t>10/09</t>
  </si>
  <si>
    <t>b/u camera</t>
  </si>
  <si>
    <t>9405511699000940607850</t>
  </si>
  <si>
    <t>10/11</t>
  </si>
  <si>
    <t>9374889678092344845984</t>
  </si>
  <si>
    <t>10/16</t>
  </si>
  <si>
    <t>961201991731611741572</t>
  </si>
  <si>
    <t>10/10</t>
  </si>
  <si>
    <t>shifter boot</t>
  </si>
  <si>
    <t>10/30</t>
  </si>
  <si>
    <t>HVAC controller</t>
  </si>
  <si>
    <t>11/01</t>
  </si>
  <si>
    <t>9400109205145505626897</t>
  </si>
  <si>
    <t>11/03</t>
  </si>
  <si>
    <t>10/31</t>
  </si>
  <si>
    <t>11/06</t>
  </si>
  <si>
    <t>earbud case</t>
  </si>
  <si>
    <t>9400109699939413157049</t>
  </si>
  <si>
    <t>11/08</t>
  </si>
  <si>
    <t>9400111899560774148875</t>
  </si>
  <si>
    <t>11/02</t>
  </si>
  <si>
    <t>maglight switch cover</t>
  </si>
  <si>
    <t>11/05</t>
  </si>
  <si>
    <t>11/09</t>
  </si>
  <si>
    <t>amber 194</t>
  </si>
  <si>
    <t>11/12</t>
  </si>
  <si>
    <t>9400110200828887437039</t>
  </si>
  <si>
    <t>usb switch</t>
  </si>
  <si>
    <t>11/10</t>
  </si>
  <si>
    <t>11/11</t>
  </si>
  <si>
    <t>Amazon</t>
  </si>
  <si>
    <t>TBABFI501076482</t>
  </si>
  <si>
    <t>11/07</t>
  </si>
  <si>
    <t>9400136895357557038051</t>
  </si>
  <si>
    <t>11/14</t>
  </si>
  <si>
    <t>DATE</t>
  </si>
  <si>
    <t>US $</t>
  </si>
  <si>
    <t>CDN $</t>
  </si>
  <si>
    <t>NOTES</t>
  </si>
  <si>
    <t>AVERAGE</t>
  </si>
  <si>
    <t>TOTAL US $</t>
  </si>
  <si>
    <t>TOTAL CDN $</t>
  </si>
  <si>
    <t>memory card case</t>
  </si>
  <si>
    <t>11/19</t>
  </si>
  <si>
    <t>earbuds</t>
  </si>
  <si>
    <t>bluetooth transmitter</t>
  </si>
  <si>
    <t>90* 3.5mm adapters</t>
  </si>
  <si>
    <t>11/28</t>
  </si>
  <si>
    <t>11/20</t>
  </si>
  <si>
    <t>DHL</t>
  </si>
  <si>
    <t>9374869903503288639130</t>
  </si>
  <si>
    <t>9400109699937055461906</t>
  </si>
  <si>
    <t>9400110895343155565815</t>
  </si>
  <si>
    <t>AQUILINE</t>
  </si>
  <si>
    <t>5BF330346642C537D43F6FAF</t>
  </si>
  <si>
    <t>LED's</t>
  </si>
  <si>
    <t>11/21</t>
  </si>
  <si>
    <t>Exchange Rate</t>
  </si>
  <si>
    <t>9400110200793916152262</t>
  </si>
  <si>
    <t>11/24</t>
  </si>
  <si>
    <t>11/23</t>
  </si>
  <si>
    <t>micro usb cables</t>
  </si>
  <si>
    <t>bbq lights</t>
  </si>
  <si>
    <t>car charger</t>
  </si>
  <si>
    <t>9400110200864269195869</t>
  </si>
  <si>
    <t>11/26</t>
  </si>
  <si>
    <t>11/29</t>
  </si>
  <si>
    <t>ZPYAA5799499323YQ</t>
  </si>
  <si>
    <t>ZNLOGIC</t>
  </si>
  <si>
    <t>11/30</t>
  </si>
  <si>
    <t>9405509699939485321068</t>
  </si>
  <si>
    <t>12/03</t>
  </si>
  <si>
    <t>11/27</t>
  </si>
  <si>
    <t>9612019991731611778301</t>
  </si>
  <si>
    <t>USB splitter</t>
  </si>
  <si>
    <t>9374869903503326510780</t>
  </si>
  <si>
    <t>HVAC controller credit</t>
  </si>
  <si>
    <t>12/02</t>
  </si>
  <si>
    <t>Jon Suiter</t>
  </si>
  <si>
    <t>headlights</t>
  </si>
  <si>
    <t>12/04</t>
  </si>
  <si>
    <t xml:space="preserve">1Z0389A70369306816 </t>
  </si>
  <si>
    <t>DHL eCommerce</t>
  </si>
  <si>
    <t>straws</t>
  </si>
  <si>
    <t>12/05</t>
  </si>
  <si>
    <t>12/12</t>
  </si>
  <si>
    <t>Money Mart</t>
  </si>
  <si>
    <t>9400109699938015439188</t>
  </si>
  <si>
    <t>warranty replacement</t>
  </si>
  <si>
    <t>12/10</t>
  </si>
  <si>
    <t>BCELC6501142459YQ</t>
  </si>
  <si>
    <t>Bluecare Express</t>
  </si>
  <si>
    <t>12/07</t>
  </si>
  <si>
    <t>12/06</t>
  </si>
  <si>
    <t>12/08</t>
  </si>
  <si>
    <t>hvac contoller</t>
  </si>
  <si>
    <t>pest repeller</t>
  </si>
  <si>
    <t>TBABFI501142459</t>
  </si>
  <si>
    <t>9400110895343166808390</t>
  </si>
  <si>
    <t>12/11</t>
  </si>
  <si>
    <t>9405510200830118248157</t>
  </si>
  <si>
    <t>12/14</t>
  </si>
  <si>
    <t>12/13</t>
  </si>
  <si>
    <t>12/18</t>
  </si>
  <si>
    <t>9400109205145506828528</t>
  </si>
  <si>
    <t>Location</t>
  </si>
  <si>
    <t>12/16</t>
  </si>
  <si>
    <t>12/21</t>
  </si>
  <si>
    <t>return; A/C button no work</t>
  </si>
  <si>
    <t>9405510200828924230312</t>
  </si>
  <si>
    <t>Peace Arch Location</t>
  </si>
  <si>
    <t>439 Peace Portal Dr.</t>
  </si>
  <si>
    <t>PMB 945</t>
  </si>
  <si>
    <t>Blaine, WA</t>
  </si>
  <si>
    <t>Blaine Mall Location</t>
  </si>
  <si>
    <t>1733 H St Ste 700</t>
  </si>
  <si>
    <t>United States</t>
  </si>
  <si>
    <t>12/17</t>
  </si>
  <si>
    <t>iPod bluetooth dongle</t>
  </si>
  <si>
    <t>12/19</t>
  </si>
  <si>
    <t>iPhone stand</t>
  </si>
  <si>
    <t>9274899996391909054190</t>
  </si>
  <si>
    <t>12/22</t>
  </si>
  <si>
    <t>784496151275</t>
  </si>
  <si>
    <t>12/20</t>
  </si>
  <si>
    <t>socks</t>
  </si>
  <si>
    <t>RETURN hvac controller</t>
  </si>
  <si>
    <t>9374889674090444478263</t>
  </si>
  <si>
    <t>12/26</t>
  </si>
  <si>
    <t>12/23</t>
  </si>
  <si>
    <t>9400110205407032701406</t>
  </si>
  <si>
    <t>12/24</t>
  </si>
  <si>
    <t>12/27</t>
  </si>
  <si>
    <t>scale</t>
  </si>
  <si>
    <t>cut-out tool</t>
  </si>
  <si>
    <t>12/29</t>
  </si>
  <si>
    <t>12/30</t>
  </si>
  <si>
    <t>9405809699937172273622</t>
  </si>
  <si>
    <t>heated washer fluid</t>
  </si>
  <si>
    <t>12/31</t>
  </si>
  <si>
    <t>glasses case</t>
  </si>
  <si>
    <t>01/01</t>
  </si>
  <si>
    <t>073210699976890</t>
  </si>
  <si>
    <t>01/04</t>
  </si>
  <si>
    <t>01/03</t>
  </si>
  <si>
    <t>01/02</t>
  </si>
  <si>
    <t>BCELC6501163107YQ</t>
  </si>
  <si>
    <t>Peace Arch</t>
  </si>
  <si>
    <t>Blaine Mall</t>
  </si>
  <si>
    <t>bluetooth recvr</t>
  </si>
  <si>
    <t>9400109699937181211703</t>
  </si>
  <si>
    <t>ZPYAA0065525718YQ</t>
  </si>
  <si>
    <t>tool kit</t>
  </si>
  <si>
    <t>battery</t>
  </si>
  <si>
    <t>9374869903503459893897</t>
  </si>
  <si>
    <t>9400109699938105511022</t>
  </si>
  <si>
    <t>megaboom</t>
  </si>
  <si>
    <t>TBABFI501170216</t>
  </si>
  <si>
    <t>AMZL US</t>
  </si>
  <si>
    <t>airpods</t>
  </si>
  <si>
    <t>airpods skins</t>
  </si>
  <si>
    <t>9374869903503501210542</t>
  </si>
  <si>
    <t>01/23</t>
  </si>
  <si>
    <t>991731611856115</t>
  </si>
  <si>
    <t>SCAM!?!</t>
  </si>
  <si>
    <t>01/28</t>
  </si>
  <si>
    <t>right switches</t>
  </si>
  <si>
    <t>02/15</t>
  </si>
  <si>
    <t>bbq thermometer</t>
  </si>
  <si>
    <t>ZPYAA0062849458YQ</t>
  </si>
  <si>
    <t>02/04</t>
  </si>
  <si>
    <t>BCELC6501189951YQ</t>
  </si>
  <si>
    <t>02/14</t>
  </si>
  <si>
    <t>UR287546203CA</t>
  </si>
  <si>
    <t>`</t>
  </si>
  <si>
    <t>e-Bay/PayPal credited me $108.70 on 02/26/2019</t>
  </si>
  <si>
    <t>cigarette roller</t>
  </si>
  <si>
    <t>pill planner</t>
  </si>
  <si>
    <t>03/04</t>
  </si>
  <si>
    <t>relay</t>
  </si>
  <si>
    <t>tax</t>
  </si>
  <si>
    <t>03/07</t>
  </si>
  <si>
    <t>9400111699000408909370</t>
  </si>
  <si>
    <t>9114902307224073916088</t>
  </si>
  <si>
    <t>9400109699939750950167</t>
  </si>
  <si>
    <t>9400115901713197212919</t>
  </si>
  <si>
    <t>sewing machine</t>
  </si>
  <si>
    <t>03/02</t>
  </si>
  <si>
    <t>74899535534634834658</t>
  </si>
  <si>
    <t>04/10</t>
  </si>
  <si>
    <t>991731611932789</t>
  </si>
  <si>
    <t>04/19</t>
  </si>
  <si>
    <t>WEBSTAURANT</t>
  </si>
  <si>
    <t>TORANI MIX</t>
  </si>
  <si>
    <t>787013080259</t>
  </si>
  <si>
    <t>Monin</t>
  </si>
  <si>
    <t>Sweetbird</t>
  </si>
  <si>
    <t>1883 Masino Routin</t>
  </si>
  <si>
    <t>Amoretti</t>
  </si>
  <si>
    <t>DaVinci</t>
  </si>
  <si>
    <t>Sonoma</t>
  </si>
  <si>
    <t>BRANDS</t>
  </si>
  <si>
    <t>Sellers</t>
  </si>
  <si>
    <t>WebStaurant</t>
  </si>
  <si>
    <t>https://www.webstaurantstore.com/</t>
  </si>
  <si>
    <t>free shipping over $59</t>
  </si>
  <si>
    <t>no free shipping</t>
  </si>
  <si>
    <t>Kaldi</t>
  </si>
  <si>
    <t>buy 12 @ a time</t>
  </si>
  <si>
    <t>soda pump</t>
  </si>
  <si>
    <t>9400109699937496598858</t>
  </si>
  <si>
    <t>extenz</t>
  </si>
  <si>
    <t>Smart Foodservice</t>
  </si>
  <si>
    <t>https://www.smartfoodservice.com/</t>
  </si>
  <si>
    <t>https://www.kaldi.com/</t>
  </si>
  <si>
    <t>9400109699937497226521</t>
  </si>
  <si>
    <t>code reader</t>
  </si>
  <si>
    <t>05/12</t>
  </si>
  <si>
    <t xml:space="preserve"> 1Z6E92E90393747780</t>
  </si>
  <si>
    <t>05/20</t>
  </si>
  <si>
    <t>05/13</t>
  </si>
  <si>
    <t>torani</t>
  </si>
  <si>
    <t>06/10</t>
  </si>
  <si>
    <t>bracelet</t>
  </si>
  <si>
    <t>06/12</t>
  </si>
  <si>
    <t>06/11</t>
  </si>
  <si>
    <t>991731611969457</t>
  </si>
  <si>
    <t>9400110200881059280840</t>
  </si>
  <si>
    <t>leds</t>
  </si>
  <si>
    <t>SodaStream</t>
  </si>
  <si>
    <t>06/28</t>
  </si>
  <si>
    <t>tumbler</t>
  </si>
  <si>
    <t>radar detector</t>
  </si>
  <si>
    <t>9400110200830284265665</t>
  </si>
  <si>
    <t>Leef iAccess</t>
  </si>
  <si>
    <t>07/05</t>
  </si>
  <si>
    <t>1ZE452630302356846</t>
  </si>
  <si>
    <t>07/01</t>
  </si>
  <si>
    <t>9400111899223839489824</t>
  </si>
  <si>
    <t>06/30</t>
  </si>
  <si>
    <t>9400109699939081455904</t>
  </si>
  <si>
    <t>1Z4450R20310368233</t>
  </si>
  <si>
    <t>07/08</t>
  </si>
  <si>
    <t>trim removal tools</t>
  </si>
  <si>
    <t>07/18</t>
  </si>
  <si>
    <t>9400136895357940498547</t>
  </si>
  <si>
    <t>fuse assortment</t>
  </si>
  <si>
    <t>add-a-fuse</t>
  </si>
  <si>
    <t>07/22</t>
  </si>
  <si>
    <t>BlendMount</t>
  </si>
  <si>
    <t>collar</t>
  </si>
  <si>
    <t>9400111699000006332860</t>
  </si>
  <si>
    <t>dash cam</t>
  </si>
  <si>
    <t>dash cam filter</t>
  </si>
  <si>
    <t xml:space="preserve"> 92055902416755000024913074</t>
  </si>
  <si>
    <t>9400111699000067543168</t>
  </si>
  <si>
    <t>07/13</t>
  </si>
  <si>
    <t>07/15</t>
  </si>
  <si>
    <t>9400111298370094996486</t>
  </si>
  <si>
    <t>07/17</t>
  </si>
  <si>
    <t>power cord</t>
  </si>
  <si>
    <t>07/21</t>
  </si>
  <si>
    <t>paid Mastercard</t>
  </si>
  <si>
    <t>silicone fob cover</t>
  </si>
  <si>
    <t>08/09-10/20</t>
  </si>
  <si>
    <t>coming from China</t>
  </si>
  <si>
    <t>07/25</t>
  </si>
  <si>
    <t>9405511699000079276422</t>
  </si>
  <si>
    <t>07/24</t>
  </si>
  <si>
    <t>991731611994749</t>
  </si>
  <si>
    <t>07/23</t>
  </si>
  <si>
    <t>07/29</t>
  </si>
  <si>
    <t>saw blades</t>
  </si>
  <si>
    <t>ES1000354619114NG01010001B0A</t>
  </si>
  <si>
    <t>07/27</t>
  </si>
  <si>
    <t>SpeedPAK</t>
  </si>
  <si>
    <t>keychain</t>
  </si>
  <si>
    <t>tools</t>
  </si>
  <si>
    <t>9400109699938627557744</t>
  </si>
  <si>
    <t>9400109699937688817859</t>
  </si>
  <si>
    <t>Kuda</t>
  </si>
  <si>
    <t>61299991109831861095</t>
  </si>
  <si>
    <t>08/13</t>
  </si>
  <si>
    <t xml:space="preserve">9400109699938630397726 </t>
  </si>
  <si>
    <t>FORScan for PC</t>
  </si>
  <si>
    <t>FORScan for iPhone</t>
  </si>
  <si>
    <t>08/08</t>
  </si>
  <si>
    <t>ZPYAA0029410243YQ</t>
  </si>
  <si>
    <t>08/04</t>
  </si>
  <si>
    <t>12v to 5v adapters ($9.84CDNea)</t>
  </si>
  <si>
    <t>2012581001192059</t>
  </si>
  <si>
    <t>CANADA POST</t>
  </si>
  <si>
    <t>08/22</t>
  </si>
  <si>
    <t>08/05</t>
  </si>
  <si>
    <t>08/03</t>
  </si>
  <si>
    <t>BCELC6501346942YQ</t>
  </si>
  <si>
    <t>remote/headphones</t>
  </si>
  <si>
    <t>08/09</t>
  </si>
  <si>
    <t>9405509699937715262365</t>
  </si>
  <si>
    <t>antenna</t>
  </si>
  <si>
    <t>08/12</t>
  </si>
  <si>
    <t>7-11</t>
  </si>
  <si>
    <t>Petro-Can</t>
  </si>
  <si>
    <t>20 PACKS</t>
  </si>
  <si>
    <t>$1.78 EACH</t>
  </si>
  <si>
    <t>=</t>
  </si>
  <si>
    <t>*</t>
  </si>
  <si>
    <t>$2.54 EACH</t>
  </si>
  <si>
    <t>AMAZON</t>
  </si>
  <si>
    <t>24 PACKS</t>
  </si>
  <si>
    <t>$1.91 EACH</t>
  </si>
  <si>
    <t>$1.72 EACH</t>
  </si>
  <si>
    <t>HILLS TRADING</t>
  </si>
  <si>
    <t>$1.46 EACH</t>
  </si>
  <si>
    <t>$2.08 EACH</t>
  </si>
  <si>
    <t>BC SMOKE SHOP</t>
  </si>
  <si>
    <t>25 PACKS</t>
  </si>
  <si>
    <t>$2.04 EACH</t>
  </si>
  <si>
    <t>08/14</t>
  </si>
  <si>
    <t>9405511899223458660034</t>
  </si>
  <si>
    <t>08/15</t>
  </si>
  <si>
    <t>08/17</t>
  </si>
  <si>
    <t>cargo cover</t>
  </si>
  <si>
    <t>08/27</t>
  </si>
</sst>
</file>

<file path=xl/styles.xml><?xml version="1.0" encoding="utf-8"?>
<styleSheet xmlns="http://schemas.openxmlformats.org/spreadsheetml/2006/main">
  <numFmts count="9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yyyy\-mm\-dd;@"/>
    <numFmt numFmtId="166" formatCode="#,##0.000000"/>
    <numFmt numFmtId="167" formatCode="0.000000"/>
    <numFmt numFmtId="168" formatCode="#,##0.00000_ ;\-#,##0.00000\ "/>
    <numFmt numFmtId="169" formatCode="#,##0.00000"/>
    <numFmt numFmtId="170" formatCode="#,##0.00_ ;\-#,##0.00\ "/>
  </numFmts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rgb="FF222222"/>
      <name val="Arial"/>
      <family val="2"/>
    </font>
    <font>
      <b/>
      <sz val="14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7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1" xfId="0" quotePrefix="1" applyFill="1" applyBorder="1" applyAlignment="1">
      <alignment horizontal="center"/>
    </xf>
    <xf numFmtId="0" fontId="0" fillId="2" borderId="12" xfId="0" quotePrefix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2" borderId="17" xfId="0" quotePrefix="1" applyFill="1" applyBorder="1" applyAlignment="1">
      <alignment horizontal="center"/>
    </xf>
    <xf numFmtId="0" fontId="0" fillId="2" borderId="18" xfId="0" quotePrefix="1" applyFill="1" applyBorder="1" applyAlignment="1">
      <alignment horizontal="center"/>
    </xf>
    <xf numFmtId="0" fontId="0" fillId="2" borderId="11" xfId="0" quotePrefix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0" fillId="3" borderId="11" xfId="0" quotePrefix="1" applyFill="1" applyBorder="1" applyAlignment="1">
      <alignment horizontal="center"/>
    </xf>
    <xf numFmtId="0" fontId="0" fillId="3" borderId="12" xfId="0" quotePrefix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2" borderId="34" xfId="0" applyNumberFormat="1" applyFill="1" applyBorder="1" applyAlignment="1">
      <alignment horizontal="center"/>
    </xf>
    <xf numFmtId="164" fontId="0" fillId="3" borderId="34" xfId="0" applyNumberFormat="1" applyFill="1" applyBorder="1" applyAlignment="1">
      <alignment horizontal="center"/>
    </xf>
    <xf numFmtId="164" fontId="0" fillId="2" borderId="35" xfId="0" applyNumberForma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27" xfId="0" applyBorder="1" applyAlignment="1">
      <alignment horizontal="center"/>
    </xf>
    <xf numFmtId="0" fontId="0" fillId="2" borderId="28" xfId="0" quotePrefix="1" applyFill="1" applyBorder="1" applyAlignment="1">
      <alignment horizontal="center"/>
    </xf>
    <xf numFmtId="0" fontId="0" fillId="2" borderId="29" xfId="0" quotePrefix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29" xfId="0" quotePrefix="1" applyFill="1" applyBorder="1" applyAlignment="1">
      <alignment horizontal="center"/>
    </xf>
    <xf numFmtId="0" fontId="0" fillId="2" borderId="11" xfId="0" quotePrefix="1" applyFill="1" applyBorder="1" applyAlignment="1">
      <alignment horizontal="center" wrapText="1"/>
    </xf>
    <xf numFmtId="0" fontId="2" fillId="2" borderId="11" xfId="1" quotePrefix="1" applyFont="1" applyFill="1" applyBorder="1" applyAlignment="1">
      <alignment horizontal="center"/>
    </xf>
    <xf numFmtId="16" fontId="0" fillId="2" borderId="17" xfId="0" quotePrefix="1" applyNumberForma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2" borderId="16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0" fillId="2" borderId="17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6" fontId="0" fillId="0" borderId="39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4" fontId="4" fillId="3" borderId="43" xfId="0" applyNumberFormat="1" applyFont="1" applyFill="1" applyBorder="1" applyAlignment="1">
      <alignment horizontal="center"/>
    </xf>
    <xf numFmtId="166" fontId="4" fillId="3" borderId="44" xfId="0" applyNumberFormat="1" applyFont="1" applyFill="1" applyBorder="1" applyAlignment="1">
      <alignment horizontal="center"/>
    </xf>
    <xf numFmtId="164" fontId="4" fillId="3" borderId="4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0" fillId="2" borderId="18" xfId="0" quotePrefix="1" applyNumberFormat="1" applyFill="1" applyBorder="1" applyAlignment="1">
      <alignment horizontal="center"/>
    </xf>
    <xf numFmtId="1" fontId="0" fillId="2" borderId="28" xfId="0" quotePrefix="1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0" xfId="0" applyFont="1"/>
    <xf numFmtId="16" fontId="0" fillId="2" borderId="18" xfId="0" quotePrefix="1" applyNumberForma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0" fillId="0" borderId="47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7" fontId="0" fillId="2" borderId="0" xfId="0" quotePrefix="1" applyNumberFormat="1" applyFill="1" applyBorder="1" applyAlignment="1">
      <alignment horizontal="center"/>
    </xf>
    <xf numFmtId="164" fontId="4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2" borderId="50" xfId="0" quotePrefix="1" applyFill="1" applyBorder="1" applyAlignment="1">
      <alignment horizontal="center"/>
    </xf>
    <xf numFmtId="0" fontId="0" fillId="3" borderId="50" xfId="0" quotePrefix="1" applyFill="1" applyBorder="1" applyAlignment="1">
      <alignment horizontal="center"/>
    </xf>
    <xf numFmtId="0" fontId="0" fillId="2" borderId="51" xfId="0" quotePrefix="1" applyFill="1" applyBorder="1" applyAlignment="1">
      <alignment horizontal="center"/>
    </xf>
    <xf numFmtId="164" fontId="0" fillId="2" borderId="22" xfId="0" quotePrefix="1" applyNumberFormat="1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164" fontId="0" fillId="2" borderId="54" xfId="0" applyNumberFormat="1" applyFill="1" applyBorder="1" applyAlignment="1">
      <alignment horizontal="center"/>
    </xf>
    <xf numFmtId="164" fontId="0" fillId="2" borderId="55" xfId="0" applyNumberFormat="1" applyFill="1" applyBorder="1" applyAlignment="1">
      <alignment horizontal="center"/>
    </xf>
    <xf numFmtId="0" fontId="0" fillId="2" borderId="56" xfId="0" quotePrefix="1" applyFill="1" applyBorder="1" applyAlignment="1">
      <alignment horizontal="center"/>
    </xf>
    <xf numFmtId="164" fontId="0" fillId="2" borderId="57" xfId="0" applyNumberFormat="1" applyFill="1" applyBorder="1" applyAlignment="1">
      <alignment horizontal="center"/>
    </xf>
    <xf numFmtId="0" fontId="0" fillId="2" borderId="54" xfId="0" quotePrefix="1" applyFill="1" applyBorder="1" applyAlignment="1">
      <alignment horizontal="center"/>
    </xf>
    <xf numFmtId="0" fontId="0" fillId="2" borderId="58" xfId="0" quotePrefix="1" applyFill="1" applyBorder="1" applyAlignment="1">
      <alignment horizontal="center"/>
    </xf>
    <xf numFmtId="0" fontId="0" fillId="2" borderId="59" xfId="0" quotePrefix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36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4" fillId="2" borderId="8" xfId="0" quotePrefix="1" applyFont="1" applyFill="1" applyBorder="1" applyAlignment="1">
      <alignment horizontal="center"/>
    </xf>
    <xf numFmtId="0" fontId="4" fillId="2" borderId="9" xfId="0" quotePrefix="1" applyFont="1" applyFill="1" applyBorder="1" applyAlignment="1">
      <alignment horizontal="center"/>
    </xf>
    <xf numFmtId="0" fontId="4" fillId="2" borderId="52" xfId="0" quotePrefix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164" fontId="4" fillId="0" borderId="60" xfId="0" applyNumberFormat="1" applyFont="1" applyBorder="1" applyAlignment="1">
      <alignment horizontal="center"/>
    </xf>
    <xf numFmtId="168" fontId="0" fillId="0" borderId="61" xfId="2" applyNumberFormat="1" applyFont="1" applyBorder="1" applyAlignment="1">
      <alignment horizontal="center"/>
    </xf>
    <xf numFmtId="168" fontId="0" fillId="2" borderId="62" xfId="2" applyNumberFormat="1" applyFont="1" applyFill="1" applyBorder="1" applyAlignment="1">
      <alignment horizontal="center"/>
    </xf>
    <xf numFmtId="168" fontId="0" fillId="0" borderId="63" xfId="2" applyNumberFormat="1" applyFont="1" applyBorder="1" applyAlignment="1">
      <alignment horizontal="center"/>
    </xf>
    <xf numFmtId="168" fontId="0" fillId="0" borderId="64" xfId="2" applyNumberFormat="1" applyFont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169" fontId="0" fillId="0" borderId="61" xfId="0" applyNumberFormat="1" applyBorder="1" applyAlignment="1">
      <alignment horizontal="center"/>
    </xf>
    <xf numFmtId="169" fontId="0" fillId="2" borderId="65" xfId="0" applyNumberFormat="1" applyFill="1" applyBorder="1" applyAlignment="1">
      <alignment horizontal="center"/>
    </xf>
    <xf numFmtId="169" fontId="0" fillId="3" borderId="65" xfId="0" applyNumberFormat="1" applyFill="1" applyBorder="1" applyAlignment="1">
      <alignment horizontal="center"/>
    </xf>
    <xf numFmtId="169" fontId="0" fillId="2" borderId="62" xfId="0" applyNumberFormat="1" applyFill="1" applyBorder="1" applyAlignment="1">
      <alignment horizontal="center"/>
    </xf>
    <xf numFmtId="169" fontId="0" fillId="2" borderId="62" xfId="0" quotePrefix="1" applyNumberFormat="1" applyFill="1" applyBorder="1" applyAlignment="1">
      <alignment horizontal="center"/>
    </xf>
    <xf numFmtId="169" fontId="0" fillId="2" borderId="66" xfId="0" applyNumberFormat="1" applyFill="1" applyBorder="1" applyAlignment="1">
      <alignment horizontal="center"/>
    </xf>
    <xf numFmtId="169" fontId="4" fillId="2" borderId="64" xfId="0" applyNumberFormat="1" applyFont="1" applyFill="1" applyBorder="1" applyAlignment="1">
      <alignment horizontal="center"/>
    </xf>
    <xf numFmtId="164" fontId="0" fillId="0" borderId="0" xfId="0" quotePrefix="1" applyNumberFormat="1" applyFont="1" applyAlignment="1">
      <alignment horizontal="center"/>
    </xf>
    <xf numFmtId="0" fontId="0" fillId="0" borderId="0" xfId="0" applyAlignment="1"/>
    <xf numFmtId="44" fontId="0" fillId="0" borderId="0" xfId="2" applyFont="1" applyAlignment="1">
      <alignment horizontal="center"/>
    </xf>
    <xf numFmtId="0" fontId="1" fillId="0" borderId="0" xfId="1"/>
    <xf numFmtId="0" fontId="2" fillId="0" borderId="11" xfId="0" quotePrefix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4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2" borderId="17" xfId="0" quotePrefix="1" applyFill="1" applyBorder="1" applyAlignment="1">
      <alignment horizontal="center" wrapText="1"/>
    </xf>
    <xf numFmtId="16" fontId="0" fillId="0" borderId="0" xfId="0" quotePrefix="1" applyNumberFormat="1" applyAlignment="1">
      <alignment horizontal="center"/>
    </xf>
    <xf numFmtId="0" fontId="2" fillId="0" borderId="11" xfId="1" applyFont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8" fontId="0" fillId="0" borderId="0" xfId="2" applyNumberFormat="1" applyFont="1" applyAlignment="1">
      <alignment horizontal="center"/>
    </xf>
    <xf numFmtId="170" fontId="0" fillId="0" borderId="0" xfId="2" applyNumberFormat="1" applyFont="1" applyAlignment="1">
      <alignment horizontal="center"/>
    </xf>
    <xf numFmtId="0" fontId="0" fillId="2" borderId="18" xfId="0" applyFill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142902</xdr:colOff>
      <xdr:row>1</xdr:row>
      <xdr:rowOff>19077</xdr:rowOff>
    </xdr:from>
    <xdr:to>
      <xdr:col>3</xdr:col>
      <xdr:colOff>742977</xdr:colOff>
      <xdr:row>1</xdr:row>
      <xdr:rowOff>619152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27" y="219102"/>
          <a:ext cx="6000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ps.com/us/en/Home.page" TargetMode="External"/><Relationship Id="rId2" Type="http://schemas.openxmlformats.org/officeDocument/2006/relationships/hyperlink" Target="https://www.fedex.com/ca_english/index.html" TargetMode="External"/><Relationship Id="rId1" Type="http://schemas.openxmlformats.org/officeDocument/2006/relationships/hyperlink" Target="https://www.usps.com/welcome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logistics.dhl/ca-en/home/tracking/tracking-ecommerce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mailtracking.shipstation.com/wf/click?upn=0PLZqFmfNmqC1zxwC9MhIkZoeWsY7vSpeqfpcM7NRmR1v6mTUe-2FzWeINn4zg6vHBM3PEjMPn0Mg9ZaYXk628ygTMn2yrwsaK5HwxJvPIK8LhxYEhogaTSIyGis5W0EsxnJc-2B2wQlLKm2qVuU1EDQ26ylOb3Q1-2BUaBohS9xnsIlm8UdJs-2B486aceuNNdg7vKc_5m0zld5p8Vii4C1qXkhhVvLKzP73DTnFk9TS5NiIk-2FmhSXlp3vG8JjCEqQeFQseq5uZVw636kjRkZm6bzr-2FcOJjwJ7DKo9GZAPgqGqR3BPFYCMcnirJ29I1kNrgjAJCBoX8WhEJR6-2BvxqM9THInKMABQLYPJCwYYoRF1F2DGbkDJiCTby3LdKhH3RdG8G4rIWj0UwRogfytMGWQ3NhXxxz623ULy9zYs-2FEUukii76RrI4ONw-2FHN4-2BGMki8I0zvt9w3cawpRuHfVoOjVq8hE7rIgJpH174IUrfvwy5rCctFZSvrWIlHjx4cKcbKwr80u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kaldi.com/" TargetMode="External"/><Relationship Id="rId1" Type="http://schemas.openxmlformats.org/officeDocument/2006/relationships/hyperlink" Target="https://www.smartfoodservice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6"/>
  <sheetViews>
    <sheetView tabSelected="1" zoomScaleNormal="100" workbookViewId="0">
      <pane ySplit="2" topLeftCell="A3" activePane="bottomLeft" state="frozen"/>
      <selection pane="bottomLeft" activeCell="N11" sqref="N11"/>
    </sheetView>
  </sheetViews>
  <sheetFormatPr defaultRowHeight="15"/>
  <cols>
    <col min="1" max="1" width="3.7109375" customWidth="1"/>
    <col min="2" max="2" width="15.7109375" style="2" bestFit="1" customWidth="1"/>
    <col min="3" max="3" width="30" style="2" bestFit="1" customWidth="1"/>
    <col min="4" max="6" width="10.7109375" style="1" customWidth="1"/>
    <col min="7" max="7" width="7.7109375" style="1" customWidth="1"/>
    <col min="8" max="8" width="10.7109375" style="1" customWidth="1"/>
    <col min="9" max="9" width="8.7109375" style="2" customWidth="1"/>
    <col min="10" max="10" width="13.85546875" style="1" bestFit="1" customWidth="1"/>
    <col min="11" max="11" width="10.7109375" style="1" customWidth="1"/>
    <col min="12" max="12" width="7.7109375" style="1" customWidth="1"/>
    <col min="13" max="13" width="12.7109375" style="1" bestFit="1" customWidth="1"/>
    <col min="14" max="14" width="8.7109375" style="2" customWidth="1"/>
    <col min="15" max="15" width="16" style="2" bestFit="1" customWidth="1"/>
    <col min="16" max="16" width="30.85546875" style="2" bestFit="1" customWidth="1"/>
    <col min="17" max="17" width="11.42578125" style="2" bestFit="1" customWidth="1"/>
    <col min="18" max="19" width="8.7109375" style="2" customWidth="1"/>
    <col min="20" max="20" width="12.42578125" style="2" bestFit="1" customWidth="1"/>
    <col min="21" max="21" width="17.42578125" style="2" customWidth="1"/>
    <col min="22" max="22" width="12.42578125" customWidth="1"/>
    <col min="23" max="23" width="44.85546875" style="2" bestFit="1" customWidth="1"/>
  </cols>
  <sheetData>
    <row r="1" spans="2:23" ht="15.75" thickBot="1">
      <c r="D1" s="5"/>
    </row>
    <row r="2" spans="2:23" s="103" customFormat="1" ht="16.5" thickTop="1" thickBot="1">
      <c r="B2" s="96" t="s">
        <v>2</v>
      </c>
      <c r="C2" s="97" t="s">
        <v>3</v>
      </c>
      <c r="D2" s="98" t="s">
        <v>0</v>
      </c>
      <c r="E2" s="98" t="s">
        <v>1</v>
      </c>
      <c r="F2" s="98" t="s">
        <v>448</v>
      </c>
      <c r="G2" s="98" t="s">
        <v>79</v>
      </c>
      <c r="H2" s="99" t="s">
        <v>10</v>
      </c>
      <c r="I2" s="100" t="s">
        <v>5</v>
      </c>
      <c r="J2" s="144" t="s">
        <v>325</v>
      </c>
      <c r="K2" s="101" t="s">
        <v>80</v>
      </c>
      <c r="L2" s="98" t="s">
        <v>79</v>
      </c>
      <c r="M2" s="101" t="s">
        <v>11</v>
      </c>
      <c r="N2" s="98" t="s">
        <v>6</v>
      </c>
      <c r="O2" s="98" t="s">
        <v>8</v>
      </c>
      <c r="P2" s="98" t="s">
        <v>9</v>
      </c>
      <c r="Q2" s="98" t="s">
        <v>4</v>
      </c>
      <c r="R2" s="98" t="s">
        <v>7</v>
      </c>
      <c r="S2" s="102" t="s">
        <v>50</v>
      </c>
      <c r="T2" s="102" t="s">
        <v>373</v>
      </c>
      <c r="U2" s="90"/>
      <c r="W2" s="90"/>
    </row>
    <row r="3" spans="2:23">
      <c r="B3" s="16"/>
      <c r="C3" s="17"/>
      <c r="D3" s="18"/>
      <c r="E3" s="18"/>
      <c r="F3" s="18"/>
      <c r="G3" s="18"/>
      <c r="H3" s="46"/>
      <c r="I3" s="53"/>
      <c r="J3" s="145"/>
      <c r="K3" s="38"/>
      <c r="L3" s="18"/>
      <c r="M3" s="38"/>
      <c r="N3" s="17"/>
      <c r="O3" s="17"/>
      <c r="P3" s="17"/>
      <c r="Q3" s="17"/>
      <c r="R3" s="17"/>
      <c r="S3" s="19"/>
      <c r="T3" s="19"/>
      <c r="U3" s="89"/>
    </row>
    <row r="4" spans="2:23">
      <c r="B4" s="26"/>
      <c r="C4" s="27"/>
      <c r="D4" s="28"/>
      <c r="E4" s="28"/>
      <c r="F4" s="28"/>
      <c r="G4" s="28">
        <v>2</v>
      </c>
      <c r="H4" s="47">
        <f t="shared" ref="H4:H13" si="0">SUM(D4:G4)</f>
        <v>2</v>
      </c>
      <c r="I4" s="88"/>
      <c r="J4" s="146">
        <v>0</v>
      </c>
      <c r="K4" s="168" t="e">
        <f t="shared" ref="K4:K12" si="1">SUM(D4,E4,F4)/J4</f>
        <v>#DIV/0!</v>
      </c>
      <c r="L4" s="28">
        <v>2.75</v>
      </c>
      <c r="M4" s="39" t="e">
        <f t="shared" ref="M4:M13" si="2">SUM(K4:L4)</f>
        <v>#DIV/0!</v>
      </c>
      <c r="N4" s="29"/>
      <c r="O4" s="27"/>
      <c r="P4" s="165"/>
      <c r="Q4" s="29"/>
      <c r="R4" s="29"/>
      <c r="S4" s="30"/>
      <c r="T4" s="30"/>
      <c r="U4" s="89"/>
    </row>
    <row r="5" spans="2:23">
      <c r="B5" s="26"/>
      <c r="C5" s="27"/>
      <c r="D5" s="28"/>
      <c r="E5" s="28"/>
      <c r="F5" s="28"/>
      <c r="G5" s="28">
        <v>2</v>
      </c>
      <c r="H5" s="47">
        <f t="shared" si="0"/>
        <v>2</v>
      </c>
      <c r="I5" s="88"/>
      <c r="J5" s="146">
        <v>0</v>
      </c>
      <c r="K5" s="168" t="e">
        <f t="shared" si="1"/>
        <v>#DIV/0!</v>
      </c>
      <c r="L5" s="28">
        <v>2.75</v>
      </c>
      <c r="M5" s="39" t="e">
        <f t="shared" si="2"/>
        <v>#DIV/0!</v>
      </c>
      <c r="N5" s="29"/>
      <c r="O5" s="27"/>
      <c r="P5" s="165"/>
      <c r="Q5" s="29"/>
      <c r="R5" s="29"/>
      <c r="S5" s="30"/>
      <c r="T5" s="30"/>
      <c r="U5" s="89"/>
    </row>
    <row r="6" spans="2:23">
      <c r="B6" s="26"/>
      <c r="C6" s="27"/>
      <c r="D6" s="28"/>
      <c r="E6" s="28"/>
      <c r="F6" s="28"/>
      <c r="G6" s="28">
        <v>2</v>
      </c>
      <c r="H6" s="47">
        <f t="shared" si="0"/>
        <v>2</v>
      </c>
      <c r="I6" s="88"/>
      <c r="J6" s="146">
        <v>0</v>
      </c>
      <c r="K6" s="168" t="e">
        <f t="shared" si="1"/>
        <v>#DIV/0!</v>
      </c>
      <c r="L6" s="28">
        <v>2.75</v>
      </c>
      <c r="M6" s="39" t="e">
        <f t="shared" si="2"/>
        <v>#DIV/0!</v>
      </c>
      <c r="N6" s="29"/>
      <c r="O6" s="27"/>
      <c r="P6" s="165"/>
      <c r="Q6" s="29"/>
      <c r="R6" s="29"/>
      <c r="S6" s="30"/>
      <c r="T6" s="30"/>
      <c r="U6" s="89"/>
    </row>
    <row r="7" spans="2:23">
      <c r="B7" s="26"/>
      <c r="C7" s="27"/>
      <c r="D7" s="28"/>
      <c r="E7" s="28"/>
      <c r="F7" s="28"/>
      <c r="G7" s="28">
        <v>2</v>
      </c>
      <c r="H7" s="47">
        <f t="shared" si="0"/>
        <v>2</v>
      </c>
      <c r="I7" s="88"/>
      <c r="J7" s="146">
        <v>0</v>
      </c>
      <c r="K7" s="168" t="e">
        <f t="shared" si="1"/>
        <v>#DIV/0!</v>
      </c>
      <c r="L7" s="28">
        <v>2.75</v>
      </c>
      <c r="M7" s="39" t="e">
        <f t="shared" si="2"/>
        <v>#DIV/0!</v>
      </c>
      <c r="N7" s="29"/>
      <c r="O7" s="27"/>
      <c r="P7" s="165"/>
      <c r="Q7" s="29"/>
      <c r="R7" s="29"/>
      <c r="S7" s="30"/>
      <c r="T7" s="30"/>
      <c r="U7" s="89"/>
    </row>
    <row r="8" spans="2:23">
      <c r="B8" s="26"/>
      <c r="C8" s="27"/>
      <c r="D8" s="28"/>
      <c r="E8" s="28"/>
      <c r="F8" s="28"/>
      <c r="G8" s="28">
        <v>2</v>
      </c>
      <c r="H8" s="47">
        <f t="shared" si="0"/>
        <v>2</v>
      </c>
      <c r="I8" s="88"/>
      <c r="J8" s="146">
        <v>0</v>
      </c>
      <c r="K8" s="168" t="e">
        <f t="shared" si="1"/>
        <v>#DIV/0!</v>
      </c>
      <c r="L8" s="28">
        <v>2.75</v>
      </c>
      <c r="M8" s="39" t="e">
        <f t="shared" si="2"/>
        <v>#DIV/0!</v>
      </c>
      <c r="N8" s="29"/>
      <c r="O8" s="27"/>
      <c r="P8" s="165"/>
      <c r="Q8" s="29"/>
      <c r="R8" s="29"/>
      <c r="S8" s="30"/>
      <c r="T8" s="30"/>
      <c r="U8" s="89"/>
    </row>
    <row r="9" spans="2:23">
      <c r="B9" s="26"/>
      <c r="C9" s="27"/>
      <c r="D9" s="28"/>
      <c r="E9" s="28"/>
      <c r="F9" s="28"/>
      <c r="G9" s="28">
        <v>2</v>
      </c>
      <c r="H9" s="47">
        <f t="shared" si="0"/>
        <v>2</v>
      </c>
      <c r="I9" s="88"/>
      <c r="J9" s="146">
        <v>0</v>
      </c>
      <c r="K9" s="168" t="e">
        <f t="shared" si="1"/>
        <v>#DIV/0!</v>
      </c>
      <c r="L9" s="28">
        <v>2.75</v>
      </c>
      <c r="M9" s="39" t="e">
        <f t="shared" si="2"/>
        <v>#DIV/0!</v>
      </c>
      <c r="N9" s="29"/>
      <c r="O9" s="27"/>
      <c r="P9" s="165"/>
      <c r="Q9" s="29"/>
      <c r="R9" s="29"/>
      <c r="S9" s="30"/>
      <c r="T9" s="30"/>
      <c r="U9" s="89"/>
    </row>
    <row r="10" spans="2:23">
      <c r="B10" s="26"/>
      <c r="C10" s="27"/>
      <c r="D10" s="28"/>
      <c r="E10" s="28"/>
      <c r="F10" s="28"/>
      <c r="G10" s="28">
        <v>2</v>
      </c>
      <c r="H10" s="47">
        <f t="shared" si="0"/>
        <v>2</v>
      </c>
      <c r="I10" s="88"/>
      <c r="J10" s="146">
        <v>0</v>
      </c>
      <c r="K10" s="168" t="e">
        <f t="shared" si="1"/>
        <v>#DIV/0!</v>
      </c>
      <c r="L10" s="28">
        <v>2.75</v>
      </c>
      <c r="M10" s="39" t="e">
        <f t="shared" si="2"/>
        <v>#DIV/0!</v>
      </c>
      <c r="N10" s="29"/>
      <c r="O10" s="27"/>
      <c r="P10" s="165"/>
      <c r="Q10" s="29"/>
      <c r="R10" s="29"/>
      <c r="S10" s="30"/>
      <c r="T10" s="30"/>
      <c r="U10" s="89"/>
    </row>
    <row r="11" spans="2:23">
      <c r="B11" s="26" t="s">
        <v>15</v>
      </c>
      <c r="C11" s="27" t="s">
        <v>590</v>
      </c>
      <c r="D11" s="28">
        <v>225</v>
      </c>
      <c r="E11" s="28">
        <v>0</v>
      </c>
      <c r="F11" s="28">
        <v>19.579999999999998</v>
      </c>
      <c r="G11" s="28">
        <v>2</v>
      </c>
      <c r="H11" s="47">
        <f t="shared" si="0"/>
        <v>246.57999999999998</v>
      </c>
      <c r="I11" s="88" t="s">
        <v>589</v>
      </c>
      <c r="J11" s="146">
        <v>0.72801000000000005</v>
      </c>
      <c r="K11" s="168">
        <f t="shared" si="1"/>
        <v>335.95692366863091</v>
      </c>
      <c r="L11" s="28">
        <v>2.75</v>
      </c>
      <c r="M11" s="39">
        <f t="shared" si="2"/>
        <v>338.70692366863091</v>
      </c>
      <c r="N11" s="29"/>
      <c r="O11" s="27"/>
      <c r="P11" s="165"/>
      <c r="Q11" s="29" t="s">
        <v>591</v>
      </c>
      <c r="R11" s="29"/>
      <c r="S11" s="30"/>
      <c r="T11" s="171" t="s">
        <v>416</v>
      </c>
      <c r="U11" s="89"/>
    </row>
    <row r="12" spans="2:23">
      <c r="B12" s="26" t="s">
        <v>15</v>
      </c>
      <c r="C12" s="27" t="s">
        <v>567</v>
      </c>
      <c r="D12" s="28">
        <v>58.95</v>
      </c>
      <c r="E12" s="28">
        <v>0</v>
      </c>
      <c r="F12" s="28">
        <v>5.13</v>
      </c>
      <c r="G12" s="28">
        <v>2</v>
      </c>
      <c r="H12" s="47">
        <f t="shared" si="0"/>
        <v>66.08</v>
      </c>
      <c r="I12" s="88" t="s">
        <v>550</v>
      </c>
      <c r="J12" s="146">
        <v>0</v>
      </c>
      <c r="K12" s="168" t="e">
        <f t="shared" si="1"/>
        <v>#DIV/0!</v>
      </c>
      <c r="L12" s="28">
        <v>2.75</v>
      </c>
      <c r="M12" s="39" t="e">
        <f t="shared" si="2"/>
        <v>#DIV/0!</v>
      </c>
      <c r="N12" s="29" t="s">
        <v>586</v>
      </c>
      <c r="O12" s="27" t="s">
        <v>12</v>
      </c>
      <c r="P12" s="165" t="s">
        <v>587</v>
      </c>
      <c r="Q12" s="29" t="s">
        <v>588</v>
      </c>
      <c r="R12" s="29" t="s">
        <v>589</v>
      </c>
      <c r="S12" s="30"/>
      <c r="T12" s="171" t="s">
        <v>416</v>
      </c>
      <c r="U12" s="89"/>
    </row>
    <row r="13" spans="2:23">
      <c r="B13" s="26" t="s">
        <v>15</v>
      </c>
      <c r="C13" s="27" t="s">
        <v>564</v>
      </c>
      <c r="D13" s="28">
        <v>149.99</v>
      </c>
      <c r="E13" s="28">
        <v>8.9499999999999993</v>
      </c>
      <c r="F13" s="28">
        <v>13.83</v>
      </c>
      <c r="G13" s="28">
        <v>2</v>
      </c>
      <c r="H13" s="47">
        <f t="shared" si="0"/>
        <v>174.77</v>
      </c>
      <c r="I13" s="88" t="s">
        <v>565</v>
      </c>
      <c r="J13" s="146">
        <v>0.72860000000000003</v>
      </c>
      <c r="K13" s="168">
        <f>SUM(D13,E13,F13)/J13</f>
        <v>237.1259950590173</v>
      </c>
      <c r="L13" s="28">
        <v>2.75</v>
      </c>
      <c r="M13" s="39">
        <f t="shared" si="2"/>
        <v>239.8759950590173</v>
      </c>
      <c r="N13" s="29" t="s">
        <v>565</v>
      </c>
      <c r="O13" s="27" t="s">
        <v>12</v>
      </c>
      <c r="P13" s="165" t="s">
        <v>566</v>
      </c>
      <c r="Q13" s="29" t="s">
        <v>550</v>
      </c>
      <c r="R13" s="29" t="s">
        <v>568</v>
      </c>
      <c r="S13" s="30"/>
      <c r="T13" s="30" t="s">
        <v>416</v>
      </c>
      <c r="U13" s="89"/>
    </row>
    <row r="14" spans="2:23">
      <c r="B14" s="26" t="s">
        <v>15</v>
      </c>
      <c r="C14" s="27" t="s">
        <v>557</v>
      </c>
      <c r="D14" s="28">
        <v>29.52</v>
      </c>
      <c r="E14" s="28">
        <v>0</v>
      </c>
      <c r="F14" s="28">
        <v>0</v>
      </c>
      <c r="G14" s="28">
        <v>0</v>
      </c>
      <c r="H14" s="47">
        <f>SUM(D14:G14)</f>
        <v>29.52</v>
      </c>
      <c r="I14" s="88" t="s">
        <v>556</v>
      </c>
      <c r="J14" s="146">
        <v>0</v>
      </c>
      <c r="K14" s="39">
        <v>2.952</v>
      </c>
      <c r="L14" s="28">
        <v>2.7</v>
      </c>
      <c r="M14" s="39">
        <v>29.52</v>
      </c>
      <c r="N14" s="29" t="s">
        <v>561</v>
      </c>
      <c r="O14" s="27" t="s">
        <v>559</v>
      </c>
      <c r="P14" s="165" t="s">
        <v>558</v>
      </c>
      <c r="Q14" s="29" t="s">
        <v>560</v>
      </c>
      <c r="R14" s="29" t="s">
        <v>568</v>
      </c>
      <c r="S14" s="30"/>
      <c r="T14" s="30"/>
      <c r="U14" s="89"/>
    </row>
    <row r="15" spans="2:23">
      <c r="B15" s="26" t="s">
        <v>15</v>
      </c>
      <c r="C15" s="27" t="s">
        <v>531</v>
      </c>
      <c r="D15" s="28">
        <v>5.95</v>
      </c>
      <c r="E15" s="28">
        <v>0</v>
      </c>
      <c r="F15" s="28">
        <v>0.52</v>
      </c>
      <c r="G15" s="28">
        <v>2</v>
      </c>
      <c r="H15" s="47">
        <f>SUM(D15:G15)</f>
        <v>8.4700000000000006</v>
      </c>
      <c r="I15" s="88" t="s">
        <v>516</v>
      </c>
      <c r="J15" s="146">
        <v>0.7399</v>
      </c>
      <c r="K15" s="39">
        <f>SUM(D15,E15,F15)/J15</f>
        <v>8.7444249222867967</v>
      </c>
      <c r="L15" s="28">
        <v>2.7</v>
      </c>
      <c r="M15" s="39">
        <f>SUM(K15:L15)</f>
        <v>11.444424922286796</v>
      </c>
      <c r="N15" s="29" t="s">
        <v>542</v>
      </c>
      <c r="O15" s="27" t="s">
        <v>543</v>
      </c>
      <c r="P15" s="29" t="s">
        <v>541</v>
      </c>
      <c r="Q15" s="29" t="s">
        <v>532</v>
      </c>
      <c r="R15" s="29"/>
      <c r="S15" s="30"/>
      <c r="T15" s="30" t="s">
        <v>415</v>
      </c>
      <c r="U15" s="89" t="s">
        <v>533</v>
      </c>
    </row>
    <row r="16" spans="2:23" ht="15.75" thickBot="1">
      <c r="B16" s="11"/>
      <c r="C16" s="3"/>
      <c r="D16" s="4"/>
      <c r="E16" s="4"/>
      <c r="F16" s="4"/>
      <c r="G16" s="4"/>
      <c r="H16" s="50"/>
      <c r="I16" s="56"/>
      <c r="J16" s="147"/>
      <c r="K16" s="41"/>
      <c r="L16" s="4"/>
      <c r="M16" s="41"/>
      <c r="N16" s="3"/>
      <c r="O16" s="3"/>
      <c r="P16" s="3"/>
      <c r="Q16" s="3"/>
      <c r="R16" s="3"/>
      <c r="S16" s="9"/>
      <c r="T16" s="9"/>
      <c r="U16" s="89"/>
    </row>
    <row r="17" spans="2:20" ht="15.75" thickBot="1">
      <c r="B17" s="12"/>
      <c r="C17" s="13"/>
      <c r="D17" s="14">
        <f>SUM(D3:D16)</f>
        <v>469.40999999999997</v>
      </c>
      <c r="E17" s="14">
        <f>SUM(E3:E16)</f>
        <v>8.9499999999999993</v>
      </c>
      <c r="F17" s="14">
        <f>SUM(F3:F16)</f>
        <v>39.06</v>
      </c>
      <c r="G17" s="14">
        <f>SUM(G3:G16)</f>
        <v>22</v>
      </c>
      <c r="H17" s="51">
        <f>SUM(H3:H16)</f>
        <v>539.41999999999996</v>
      </c>
      <c r="I17" s="57"/>
      <c r="J17" s="148">
        <f>AVERAGE(J15:J15)</f>
        <v>0.7399</v>
      </c>
      <c r="K17" s="42" t="e">
        <f>SUM(K3:K15)</f>
        <v>#DIV/0!</v>
      </c>
      <c r="L17" s="14">
        <f>SUM(L3:L15)</f>
        <v>32.9</v>
      </c>
      <c r="M17" s="42" t="e">
        <f>SUM(M3:M15)</f>
        <v>#DIV/0!</v>
      </c>
      <c r="N17" s="13"/>
      <c r="O17" s="13"/>
      <c r="P17" s="13"/>
      <c r="Q17" s="13"/>
      <c r="R17" s="13"/>
      <c r="S17" s="15"/>
      <c r="T17" s="15"/>
    </row>
    <row r="18" spans="2:20" ht="15.75" thickTop="1"/>
    <row r="19" spans="2:20">
      <c r="B19" s="20" t="s">
        <v>14</v>
      </c>
      <c r="P19" s="92"/>
      <c r="Q19" s="93"/>
    </row>
    <row r="20" spans="2:20">
      <c r="B20" s="20" t="s">
        <v>12</v>
      </c>
      <c r="P20" s="92"/>
      <c r="Q20" s="93"/>
    </row>
    <row r="21" spans="2:20">
      <c r="B21" s="20" t="s">
        <v>13</v>
      </c>
    </row>
    <row r="22" spans="2:20">
      <c r="B22" s="20" t="s">
        <v>350</v>
      </c>
      <c r="P22" s="20"/>
      <c r="R22" s="166"/>
    </row>
    <row r="23" spans="2:20">
      <c r="C23" s="52"/>
    </row>
    <row r="24" spans="2:20">
      <c r="D24" s="63"/>
    </row>
    <row r="25" spans="2:20">
      <c r="B25" s="52"/>
      <c r="C25" s="20"/>
    </row>
    <row r="26" spans="2:20">
      <c r="B26" s="52"/>
      <c r="C26" s="20"/>
      <c r="D26" s="63"/>
    </row>
    <row r="27" spans="2:20">
      <c r="C27" s="52"/>
    </row>
    <row r="28" spans="2:20">
      <c r="D28" s="63"/>
      <c r="E28" s="157"/>
      <c r="F28" s="63"/>
      <c r="G28" s="157"/>
      <c r="H28" s="63"/>
      <c r="I28" s="157"/>
      <c r="J28" s="63"/>
      <c r="K28" s="157"/>
    </row>
    <row r="29" spans="2:20">
      <c r="C29" s="52"/>
    </row>
    <row r="31" spans="2:20">
      <c r="C31" s="52"/>
    </row>
    <row r="32" spans="2:20">
      <c r="D32" s="63"/>
    </row>
    <row r="33" spans="3:4">
      <c r="C33" s="52"/>
    </row>
    <row r="34" spans="3:4">
      <c r="D34" s="63"/>
    </row>
    <row r="35" spans="3:4">
      <c r="C35" s="52"/>
    </row>
    <row r="36" spans="3:4">
      <c r="D36" s="63"/>
    </row>
  </sheetData>
  <hyperlinks>
    <hyperlink ref="B20" r:id="rId1"/>
    <hyperlink ref="B21" r:id="rId2"/>
    <hyperlink ref="B19" r:id="rId3"/>
    <hyperlink ref="B22" r:id="rId4"/>
  </hyperlinks>
  <pageMargins left="0.25" right="0.25" top="0.75" bottom="0.75" header="0.3" footer="0.3"/>
  <pageSetup scale="6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44"/>
  <sheetViews>
    <sheetView zoomScaleNormal="100" workbookViewId="0">
      <selection activeCell="F9" sqref="F9"/>
    </sheetView>
  </sheetViews>
  <sheetFormatPr defaultRowHeight="15"/>
  <cols>
    <col min="1" max="1" width="3.7109375" customWidth="1"/>
    <col min="2" max="3" width="12.7109375" style="2" customWidth="1"/>
    <col min="4" max="5" width="12.7109375" style="1" customWidth="1"/>
    <col min="6" max="6" width="23.42578125" style="1" customWidth="1"/>
    <col min="8" max="8" width="9.140625" style="2"/>
    <col min="9" max="9" width="8.7109375" style="2" bestFit="1" customWidth="1"/>
  </cols>
  <sheetData>
    <row r="1" spans="2:9" ht="15.75" thickBot="1">
      <c r="D1" s="5"/>
    </row>
    <row r="2" spans="2:9" ht="50.1" customHeight="1" thickTop="1" thickBot="1">
      <c r="B2" s="83" t="s">
        <v>303</v>
      </c>
      <c r="C2" s="84" t="s">
        <v>304</v>
      </c>
      <c r="D2" s="85"/>
      <c r="E2" s="85" t="s">
        <v>305</v>
      </c>
      <c r="F2" s="86" t="s">
        <v>306</v>
      </c>
    </row>
    <row r="3" spans="2:9">
      <c r="B3" s="67"/>
      <c r="C3" s="18"/>
      <c r="D3" s="70"/>
      <c r="E3" s="18"/>
      <c r="F3" s="64"/>
    </row>
    <row r="4" spans="2:9">
      <c r="B4" s="68"/>
      <c r="C4" s="28"/>
      <c r="D4" s="71"/>
      <c r="E4" s="28"/>
      <c r="F4" s="65"/>
    </row>
    <row r="5" spans="2:9">
      <c r="B5" s="68"/>
      <c r="C5" s="28"/>
      <c r="D5" s="71"/>
      <c r="E5" s="28"/>
      <c r="F5" s="65"/>
      <c r="I5" s="105"/>
    </row>
    <row r="6" spans="2:9">
      <c r="B6" s="68"/>
      <c r="C6" s="28"/>
      <c r="D6" s="71"/>
      <c r="E6" s="28"/>
      <c r="F6" s="65"/>
    </row>
    <row r="7" spans="2:9">
      <c r="B7" s="68"/>
      <c r="C7" s="28"/>
      <c r="D7" s="71"/>
      <c r="E7" s="28"/>
      <c r="F7" s="65"/>
    </row>
    <row r="8" spans="2:9">
      <c r="B8" s="68"/>
      <c r="C8" s="28"/>
      <c r="D8" s="71"/>
      <c r="E8" s="28"/>
      <c r="F8" s="65"/>
      <c r="I8" s="105"/>
    </row>
    <row r="9" spans="2:9">
      <c r="B9" s="68">
        <v>43686</v>
      </c>
      <c r="C9" s="28">
        <v>20</v>
      </c>
      <c r="D9" s="71">
        <v>0.72860999999999998</v>
      </c>
      <c r="E9" s="28">
        <f t="shared" ref="E9:E11" si="0">SUM(C9/D9)</f>
        <v>27.449527181894293</v>
      </c>
      <c r="F9" s="65"/>
    </row>
    <row r="10" spans="2:9">
      <c r="B10" s="68">
        <v>43658</v>
      </c>
      <c r="C10" s="28">
        <v>20</v>
      </c>
      <c r="D10" s="71">
        <v>0.74097000000000002</v>
      </c>
      <c r="E10" s="28">
        <f t="shared" si="0"/>
        <v>26.991646085536527</v>
      </c>
      <c r="F10" s="65"/>
    </row>
    <row r="11" spans="2:9">
      <c r="B11" s="68">
        <v>43644</v>
      </c>
      <c r="C11" s="28">
        <v>20</v>
      </c>
      <c r="D11" s="71">
        <v>0.73836999999999997</v>
      </c>
      <c r="E11" s="28">
        <f t="shared" si="0"/>
        <v>27.086690954399558</v>
      </c>
      <c r="F11" s="65"/>
    </row>
    <row r="12" spans="2:9">
      <c r="B12" s="68">
        <v>43523</v>
      </c>
      <c r="C12" s="28">
        <v>20</v>
      </c>
      <c r="D12" s="71">
        <v>0.73290999999999995</v>
      </c>
      <c r="E12" s="28">
        <f>SUM(C12/D12)</f>
        <v>27.288480168097038</v>
      </c>
      <c r="F12" s="65"/>
    </row>
    <row r="13" spans="2:9">
      <c r="B13" s="68">
        <v>43487</v>
      </c>
      <c r="C13" s="28">
        <v>10</v>
      </c>
      <c r="D13" s="71">
        <v>0.72838999999999998</v>
      </c>
      <c r="E13" s="28">
        <f t="shared" ref="E13:E22" si="1">SUM(C13/D13)</f>
        <v>13.728908963604663</v>
      </c>
      <c r="F13" s="65"/>
    </row>
    <row r="14" spans="2:9">
      <c r="B14" s="68">
        <v>43454</v>
      </c>
      <c r="C14" s="28">
        <v>20</v>
      </c>
      <c r="D14" s="71">
        <v>0.71819999999999995</v>
      </c>
      <c r="E14" s="28">
        <f t="shared" si="1"/>
        <v>27.8473962684489</v>
      </c>
      <c r="F14" s="65"/>
    </row>
    <row r="15" spans="2:9">
      <c r="B15" s="68">
        <v>43432</v>
      </c>
      <c r="C15" s="28">
        <v>20</v>
      </c>
      <c r="D15" s="71">
        <v>0.72784499999999996</v>
      </c>
      <c r="E15" s="28">
        <f t="shared" si="1"/>
        <v>27.478377951349533</v>
      </c>
      <c r="F15" s="65"/>
    </row>
    <row r="16" spans="2:9">
      <c r="B16" s="68">
        <v>43423</v>
      </c>
      <c r="C16" s="28">
        <v>20</v>
      </c>
      <c r="D16" s="71">
        <v>0.73562799999999995</v>
      </c>
      <c r="E16" s="28">
        <f t="shared" si="1"/>
        <v>27.187654629785708</v>
      </c>
      <c r="F16" s="65"/>
    </row>
    <row r="17" spans="2:17">
      <c r="B17" s="68">
        <v>43342</v>
      </c>
      <c r="C17" s="28">
        <v>20</v>
      </c>
      <c r="D17" s="71">
        <v>0.74839999999999995</v>
      </c>
      <c r="E17" s="28">
        <f t="shared" si="1"/>
        <v>26.723677177979692</v>
      </c>
      <c r="F17" s="65"/>
    </row>
    <row r="18" spans="2:17">
      <c r="B18" s="68">
        <v>43236</v>
      </c>
      <c r="C18" s="28">
        <v>20</v>
      </c>
      <c r="D18" s="71">
        <v>0.75049999999999994</v>
      </c>
      <c r="E18" s="28">
        <f t="shared" si="1"/>
        <v>26.648900732844773</v>
      </c>
      <c r="F18" s="65"/>
    </row>
    <row r="19" spans="2:17">
      <c r="B19" s="68">
        <v>43223</v>
      </c>
      <c r="C19" s="28">
        <v>30</v>
      </c>
      <c r="D19" s="71">
        <v>0.75180000000000002</v>
      </c>
      <c r="E19" s="28">
        <f t="shared" si="1"/>
        <v>39.904229848363926</v>
      </c>
      <c r="F19" s="87"/>
    </row>
    <row r="20" spans="2:17">
      <c r="B20" s="68">
        <v>43196</v>
      </c>
      <c r="C20" s="28">
        <v>20</v>
      </c>
      <c r="D20" s="71">
        <v>0.7581</v>
      </c>
      <c r="E20" s="28">
        <f t="shared" si="1"/>
        <v>26.381743833267379</v>
      </c>
      <c r="F20" s="65"/>
    </row>
    <row r="21" spans="2:17">
      <c r="B21" s="68">
        <v>43180</v>
      </c>
      <c r="C21" s="28">
        <v>10</v>
      </c>
      <c r="D21" s="71">
        <v>0.74580000000000002</v>
      </c>
      <c r="E21" s="28">
        <f t="shared" si="1"/>
        <v>13.408420488066506</v>
      </c>
      <c r="F21" s="65"/>
    </row>
    <row r="22" spans="2:17">
      <c r="B22" s="68">
        <v>43158</v>
      </c>
      <c r="C22" s="28">
        <v>20</v>
      </c>
      <c r="D22" s="71">
        <v>0.76160000000000005</v>
      </c>
      <c r="E22" s="28">
        <f t="shared" si="1"/>
        <v>26.260504201680671</v>
      </c>
      <c r="F22" s="65"/>
    </row>
    <row r="23" spans="2:17" ht="15.75" thickBot="1">
      <c r="B23" s="69"/>
      <c r="C23" s="4"/>
      <c r="D23" s="72"/>
      <c r="E23" s="4"/>
      <c r="F23" s="66"/>
    </row>
    <row r="24" spans="2:17" ht="15.75" thickTop="1">
      <c r="B24" s="78"/>
      <c r="C24" s="80" t="s">
        <v>308</v>
      </c>
      <c r="D24" s="81" t="s">
        <v>307</v>
      </c>
      <c r="E24" s="82" t="s">
        <v>309</v>
      </c>
      <c r="F24" s="79"/>
    </row>
    <row r="25" spans="2:17" ht="15.75" thickBot="1">
      <c r="B25" s="73"/>
      <c r="C25" s="74">
        <f>SUM(C3:C23)</f>
        <v>270</v>
      </c>
      <c r="D25" s="75">
        <f>AVERAGE(D13:D22)</f>
        <v>0.74262630000000007</v>
      </c>
      <c r="E25" s="76">
        <f>SUM(E3:E23)</f>
        <v>364.38615848531907</v>
      </c>
      <c r="F25" s="77"/>
    </row>
    <row r="26" spans="2:17" ht="15.75" thickTop="1"/>
    <row r="27" spans="2:17" s="1" customFormat="1">
      <c r="B27" s="20"/>
      <c r="C27" s="2"/>
      <c r="G27"/>
      <c r="H27" s="2"/>
      <c r="I27" s="2"/>
      <c r="J27"/>
      <c r="K27"/>
      <c r="L27"/>
      <c r="M27"/>
      <c r="N27"/>
      <c r="O27"/>
      <c r="P27"/>
      <c r="Q27"/>
    </row>
    <row r="28" spans="2:17" s="1" customFormat="1">
      <c r="B28" s="20"/>
      <c r="C28" s="2"/>
      <c r="G28"/>
      <c r="H28" s="2"/>
      <c r="I28" s="2"/>
      <c r="J28"/>
      <c r="K28"/>
      <c r="L28"/>
      <c r="M28"/>
      <c r="N28"/>
      <c r="O28"/>
      <c r="P28"/>
      <c r="Q28"/>
    </row>
    <row r="29" spans="2:17" s="1" customFormat="1">
      <c r="B29" s="20"/>
      <c r="C29" s="2"/>
      <c r="G29"/>
      <c r="H29" s="2"/>
      <c r="I29" s="2"/>
      <c r="J29"/>
      <c r="K29"/>
      <c r="L29"/>
      <c r="M29"/>
      <c r="N29"/>
      <c r="O29"/>
      <c r="P29"/>
      <c r="Q29"/>
    </row>
    <row r="31" spans="2:17" s="1" customFormat="1">
      <c r="B31" s="2"/>
      <c r="C31" s="52"/>
      <c r="G31"/>
      <c r="H31" s="2"/>
      <c r="I31" s="2"/>
      <c r="J31"/>
      <c r="K31"/>
      <c r="L31"/>
      <c r="M31"/>
      <c r="N31"/>
      <c r="O31"/>
      <c r="P31"/>
      <c r="Q31"/>
    </row>
    <row r="32" spans="2:17" s="1" customFormat="1">
      <c r="B32" s="2"/>
      <c r="C32" s="2"/>
      <c r="D32" s="63"/>
      <c r="G32"/>
      <c r="H32" s="2"/>
      <c r="I32" s="2"/>
      <c r="J32"/>
      <c r="K32"/>
      <c r="L32"/>
      <c r="M32"/>
      <c r="N32"/>
      <c r="O32"/>
      <c r="P32"/>
      <c r="Q32"/>
    </row>
    <row r="33" spans="2:17" s="1" customFormat="1">
      <c r="B33" s="2"/>
      <c r="C33" s="52"/>
      <c r="G33"/>
      <c r="H33" s="2"/>
      <c r="I33" s="2"/>
      <c r="J33"/>
      <c r="K33"/>
      <c r="L33"/>
      <c r="M33"/>
      <c r="N33"/>
      <c r="O33"/>
      <c r="P33"/>
      <c r="Q33"/>
    </row>
    <row r="34" spans="2:17" s="1" customFormat="1">
      <c r="B34" s="2"/>
      <c r="C34" s="2"/>
      <c r="D34" s="63"/>
      <c r="G34"/>
      <c r="H34" s="2"/>
      <c r="I34" s="2"/>
      <c r="J34"/>
      <c r="K34"/>
      <c r="L34"/>
      <c r="M34"/>
      <c r="N34"/>
      <c r="O34"/>
      <c r="P34"/>
      <c r="Q34"/>
    </row>
    <row r="35" spans="2:17" s="1" customFormat="1">
      <c r="B35" s="2"/>
      <c r="C35" s="52"/>
      <c r="G35"/>
      <c r="H35" s="2"/>
      <c r="I35" s="2"/>
      <c r="J35"/>
      <c r="K35"/>
      <c r="L35"/>
      <c r="M35"/>
      <c r="N35"/>
      <c r="O35"/>
      <c r="P35"/>
      <c r="Q35"/>
    </row>
    <row r="36" spans="2:17" s="1" customFormat="1">
      <c r="B36" s="2"/>
      <c r="C36" s="2"/>
      <c r="D36" s="63"/>
      <c r="G36"/>
      <c r="H36" s="2"/>
      <c r="I36" s="2"/>
      <c r="J36"/>
      <c r="K36"/>
      <c r="L36"/>
      <c r="M36"/>
      <c r="N36"/>
      <c r="O36"/>
      <c r="P36"/>
      <c r="Q36"/>
    </row>
    <row r="37" spans="2:17" s="1" customFormat="1">
      <c r="B37" s="2"/>
      <c r="C37" s="52"/>
      <c r="G37"/>
      <c r="H37" s="2"/>
      <c r="I37" s="2"/>
      <c r="J37"/>
      <c r="K37"/>
      <c r="L37"/>
      <c r="M37"/>
      <c r="N37"/>
      <c r="O37"/>
      <c r="P37"/>
      <c r="Q37"/>
    </row>
    <row r="38" spans="2:17" s="1" customFormat="1">
      <c r="B38" s="2"/>
      <c r="C38" s="2"/>
      <c r="G38"/>
      <c r="H38" s="2"/>
      <c r="I38" s="2"/>
      <c r="J38"/>
      <c r="K38"/>
      <c r="L38"/>
      <c r="M38"/>
      <c r="N38"/>
      <c r="O38"/>
      <c r="P38"/>
      <c r="Q38"/>
    </row>
    <row r="39" spans="2:17" s="1" customFormat="1">
      <c r="B39" s="2"/>
      <c r="C39" s="52"/>
      <c r="G39"/>
      <c r="H39" s="2"/>
      <c r="I39" s="2"/>
      <c r="J39"/>
      <c r="K39"/>
      <c r="L39"/>
      <c r="M39"/>
      <c r="N39"/>
      <c r="O39"/>
      <c r="P39"/>
      <c r="Q39"/>
    </row>
    <row r="40" spans="2:17" s="1" customFormat="1">
      <c r="B40" s="2"/>
      <c r="C40" s="2"/>
      <c r="D40" s="63"/>
      <c r="G40"/>
      <c r="H40" s="2"/>
      <c r="I40" s="2"/>
      <c r="J40"/>
      <c r="K40"/>
      <c r="L40"/>
      <c r="M40"/>
      <c r="N40"/>
      <c r="O40"/>
      <c r="P40"/>
      <c r="Q40"/>
    </row>
    <row r="41" spans="2:17" s="1" customFormat="1">
      <c r="B41" s="2"/>
      <c r="C41" s="52"/>
      <c r="G41"/>
      <c r="H41" s="2"/>
      <c r="I41" s="2"/>
      <c r="J41"/>
      <c r="K41"/>
      <c r="L41"/>
      <c r="M41"/>
      <c r="N41"/>
      <c r="O41"/>
      <c r="P41"/>
      <c r="Q41"/>
    </row>
    <row r="42" spans="2:17" s="1" customFormat="1">
      <c r="B42" s="2"/>
      <c r="C42" s="2"/>
      <c r="D42" s="63"/>
      <c r="G42"/>
      <c r="H42" s="2"/>
      <c r="I42" s="2"/>
      <c r="J42"/>
      <c r="K42"/>
      <c r="L42"/>
      <c r="M42"/>
      <c r="N42"/>
      <c r="O42"/>
      <c r="P42"/>
      <c r="Q42"/>
    </row>
    <row r="43" spans="2:17" s="1" customFormat="1">
      <c r="B43" s="2"/>
      <c r="C43" s="52"/>
      <c r="G43"/>
      <c r="H43" s="2"/>
      <c r="I43" s="2"/>
      <c r="J43"/>
      <c r="K43"/>
      <c r="L43"/>
      <c r="M43"/>
      <c r="N43"/>
      <c r="O43"/>
      <c r="P43"/>
      <c r="Q43"/>
    </row>
    <row r="44" spans="2:17" s="1" customFormat="1">
      <c r="B44" s="2"/>
      <c r="C44" s="2"/>
      <c r="D44" s="63"/>
      <c r="G44"/>
      <c r="H44" s="2"/>
      <c r="I44" s="2"/>
      <c r="J44"/>
      <c r="K44"/>
      <c r="L44"/>
      <c r="M44"/>
      <c r="N44"/>
      <c r="O44"/>
      <c r="P44"/>
      <c r="Q44"/>
    </row>
  </sheetData>
  <pageMargins left="0.25" right="0.25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U7"/>
  <sheetViews>
    <sheetView workbookViewId="0">
      <selection activeCell="D3" sqref="D3"/>
    </sheetView>
  </sheetViews>
  <sheetFormatPr defaultRowHeight="15"/>
  <cols>
    <col min="1" max="1" width="3.5703125" style="2" customWidth="1"/>
    <col min="2" max="2" width="25.28515625" style="2" customWidth="1"/>
    <col min="3" max="3" width="9.140625" style="2"/>
    <col min="4" max="4" width="25" style="2" customWidth="1"/>
    <col min="5" max="21" width="9.140625" style="2"/>
  </cols>
  <sheetData>
    <row r="2" spans="2:4" ht="18.75">
      <c r="B2" s="108" t="s">
        <v>378</v>
      </c>
      <c r="C2" s="109"/>
      <c r="D2" s="108" t="s">
        <v>382</v>
      </c>
    </row>
    <row r="3" spans="2:4">
      <c r="B3" s="62" t="s">
        <v>379</v>
      </c>
      <c r="C3" s="106"/>
      <c r="D3" s="62" t="s">
        <v>383</v>
      </c>
    </row>
    <row r="4" spans="2:4">
      <c r="B4" s="62" t="s">
        <v>380</v>
      </c>
      <c r="C4" s="106"/>
      <c r="D4" s="62" t="s">
        <v>380</v>
      </c>
    </row>
    <row r="5" spans="2:4">
      <c r="B5" s="62" t="s">
        <v>381</v>
      </c>
      <c r="C5" s="106"/>
      <c r="D5" s="62" t="s">
        <v>381</v>
      </c>
    </row>
    <row r="6" spans="2:4">
      <c r="B6" s="107">
        <v>98230</v>
      </c>
      <c r="C6" s="106"/>
      <c r="D6" s="107">
        <v>98230</v>
      </c>
    </row>
    <row r="7" spans="2:4">
      <c r="B7" s="107" t="s">
        <v>384</v>
      </c>
      <c r="C7" s="106"/>
      <c r="D7" s="107" t="s">
        <v>384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80"/>
  <sheetViews>
    <sheetView zoomScaleNormal="100" workbookViewId="0">
      <pane ySplit="2" topLeftCell="A6" activePane="bottomLeft" state="frozen"/>
      <selection pane="bottomLeft" activeCell="B14" sqref="B14"/>
    </sheetView>
  </sheetViews>
  <sheetFormatPr defaultRowHeight="15"/>
  <cols>
    <col min="1" max="1" width="3.7109375" customWidth="1"/>
    <col min="2" max="2" width="20.7109375" style="2" customWidth="1"/>
    <col min="3" max="3" width="25.7109375" style="2" customWidth="1"/>
    <col min="4" max="6" width="10.7109375" style="1" customWidth="1"/>
    <col min="7" max="7" width="7.7109375" style="1" customWidth="1"/>
    <col min="8" max="8" width="10.7109375" style="1" customWidth="1"/>
    <col min="9" max="9" width="8.7109375" style="2" customWidth="1"/>
    <col min="10" max="10" width="13.85546875" style="1" bestFit="1" customWidth="1"/>
    <col min="11" max="11" width="10.7109375" style="1" customWidth="1"/>
    <col min="12" max="12" width="7.7109375" style="1" customWidth="1"/>
    <col min="13" max="13" width="10.7109375" style="1" customWidth="1"/>
    <col min="14" max="14" width="8.7109375" style="2" customWidth="1"/>
    <col min="15" max="15" width="16" style="2" bestFit="1" customWidth="1"/>
    <col min="16" max="16" width="25.7109375" style="2" customWidth="1"/>
    <col min="17" max="19" width="8.7109375" style="2" customWidth="1"/>
    <col min="20" max="20" width="12.7109375" style="2" customWidth="1"/>
    <col min="21" max="21" width="44.85546875" bestFit="1" customWidth="1"/>
  </cols>
  <sheetData>
    <row r="1" spans="2:20" ht="15.75" thickBot="1">
      <c r="B1" s="143">
        <v>2019</v>
      </c>
      <c r="D1" s="5"/>
    </row>
    <row r="2" spans="2:20" s="103" customFormat="1" ht="16.5" thickTop="1" thickBot="1">
      <c r="B2" s="96" t="s">
        <v>2</v>
      </c>
      <c r="C2" s="97" t="s">
        <v>3</v>
      </c>
      <c r="D2" s="98" t="s">
        <v>0</v>
      </c>
      <c r="E2" s="98" t="s">
        <v>1</v>
      </c>
      <c r="F2" s="98" t="s">
        <v>448</v>
      </c>
      <c r="G2" s="99" t="s">
        <v>79</v>
      </c>
      <c r="H2" s="99" t="s">
        <v>10</v>
      </c>
      <c r="I2" s="100" t="s">
        <v>5</v>
      </c>
      <c r="J2" s="144" t="s">
        <v>325</v>
      </c>
      <c r="K2" s="101" t="s">
        <v>80</v>
      </c>
      <c r="L2" s="101" t="s">
        <v>79</v>
      </c>
      <c r="M2" s="101" t="s">
        <v>11</v>
      </c>
      <c r="N2" s="98" t="s">
        <v>6</v>
      </c>
      <c r="O2" s="98" t="s">
        <v>8</v>
      </c>
      <c r="P2" s="98" t="s">
        <v>9</v>
      </c>
      <c r="Q2" s="98" t="s">
        <v>4</v>
      </c>
      <c r="R2" s="98" t="s">
        <v>7</v>
      </c>
      <c r="S2" s="102" t="s">
        <v>50</v>
      </c>
      <c r="T2" s="112" t="s">
        <v>373</v>
      </c>
    </row>
    <row r="3" spans="2:20">
      <c r="B3" s="16"/>
      <c r="C3" s="17"/>
      <c r="D3" s="18"/>
      <c r="E3" s="18"/>
      <c r="F3" s="18"/>
      <c r="G3" s="46"/>
      <c r="H3" s="46"/>
      <c r="I3" s="53"/>
      <c r="J3" s="150"/>
      <c r="K3" s="38"/>
      <c r="L3" s="38"/>
      <c r="M3" s="38"/>
      <c r="N3" s="17"/>
      <c r="O3" s="17"/>
      <c r="P3" s="17"/>
      <c r="Q3" s="17"/>
      <c r="R3" s="17"/>
      <c r="S3" s="19"/>
      <c r="T3" s="113"/>
    </row>
    <row r="4" spans="2:20">
      <c r="B4" s="21"/>
      <c r="C4" s="22"/>
      <c r="D4" s="23"/>
      <c r="E4" s="23"/>
      <c r="F4" s="23"/>
      <c r="G4" s="47"/>
      <c r="H4" s="47"/>
      <c r="I4" s="55"/>
      <c r="J4" s="151"/>
      <c r="K4" s="40"/>
      <c r="L4" s="40"/>
      <c r="M4" s="40"/>
      <c r="N4" s="24"/>
      <c r="O4" s="22"/>
      <c r="P4" s="24"/>
      <c r="Q4" s="24"/>
      <c r="R4" s="24"/>
      <c r="S4" s="25"/>
      <c r="T4" s="114"/>
    </row>
    <row r="5" spans="2:20">
      <c r="B5" s="21"/>
      <c r="C5" s="22"/>
      <c r="D5" s="23"/>
      <c r="E5" s="23"/>
      <c r="F5" s="23"/>
      <c r="G5" s="47"/>
      <c r="H5" s="47"/>
      <c r="I5" s="55"/>
      <c r="J5" s="151"/>
      <c r="K5" s="40"/>
      <c r="L5" s="40"/>
      <c r="M5" s="40"/>
      <c r="N5" s="24"/>
      <c r="O5" s="22"/>
      <c r="P5" s="24"/>
      <c r="Q5" s="24"/>
      <c r="R5" s="24"/>
      <c r="S5" s="25"/>
      <c r="T5" s="114"/>
    </row>
    <row r="6" spans="2:20">
      <c r="B6" s="21"/>
      <c r="C6" s="22"/>
      <c r="D6" s="23"/>
      <c r="E6" s="23"/>
      <c r="F6" s="23"/>
      <c r="G6" s="47"/>
      <c r="H6" s="47"/>
      <c r="I6" s="55"/>
      <c r="J6" s="151"/>
      <c r="K6" s="40"/>
      <c r="L6" s="40"/>
      <c r="M6" s="40"/>
      <c r="N6" s="24"/>
      <c r="O6" s="22"/>
      <c r="P6" s="24"/>
      <c r="Q6" s="24"/>
      <c r="R6" s="24"/>
      <c r="S6" s="25"/>
      <c r="T6" s="114"/>
    </row>
    <row r="7" spans="2:20">
      <c r="B7" s="21"/>
      <c r="C7" s="22"/>
      <c r="D7" s="23"/>
      <c r="E7" s="23"/>
      <c r="F7" s="23"/>
      <c r="G7" s="47"/>
      <c r="H7" s="47"/>
      <c r="I7" s="55"/>
      <c r="J7" s="151"/>
      <c r="K7" s="40"/>
      <c r="L7" s="40"/>
      <c r="M7" s="40"/>
      <c r="N7" s="24"/>
      <c r="O7" s="22"/>
      <c r="P7" s="24"/>
      <c r="Q7" s="24"/>
      <c r="R7" s="24"/>
      <c r="S7" s="25"/>
      <c r="T7" s="114"/>
    </row>
    <row r="8" spans="2:20">
      <c r="B8" s="21"/>
      <c r="C8" s="22"/>
      <c r="D8" s="23"/>
      <c r="E8" s="23"/>
      <c r="F8" s="23"/>
      <c r="G8" s="47"/>
      <c r="H8" s="47"/>
      <c r="I8" s="55"/>
      <c r="J8" s="151"/>
      <c r="K8" s="40"/>
      <c r="L8" s="40"/>
      <c r="M8" s="40"/>
      <c r="N8" s="24"/>
      <c r="O8" s="22"/>
      <c r="P8" s="24"/>
      <c r="Q8" s="24"/>
      <c r="R8" s="24"/>
      <c r="S8" s="25"/>
      <c r="T8" s="114"/>
    </row>
    <row r="9" spans="2:20">
      <c r="B9" s="21"/>
      <c r="C9" s="22"/>
      <c r="D9" s="23"/>
      <c r="E9" s="23"/>
      <c r="F9" s="23"/>
      <c r="G9" s="47"/>
      <c r="H9" s="47"/>
      <c r="I9" s="55"/>
      <c r="J9" s="151"/>
      <c r="K9" s="40"/>
      <c r="L9" s="40"/>
      <c r="M9" s="40"/>
      <c r="N9" s="24"/>
      <c r="O9" s="22"/>
      <c r="P9" s="24"/>
      <c r="Q9" s="24"/>
      <c r="R9" s="24"/>
      <c r="S9" s="25"/>
      <c r="T9" s="114"/>
    </row>
    <row r="10" spans="2:20">
      <c r="B10" s="21"/>
      <c r="C10" s="22"/>
      <c r="D10" s="23"/>
      <c r="E10" s="23"/>
      <c r="F10" s="23"/>
      <c r="G10" s="47"/>
      <c r="H10" s="47"/>
      <c r="I10" s="55"/>
      <c r="J10" s="151"/>
      <c r="K10" s="40"/>
      <c r="L10" s="40"/>
      <c r="M10" s="40"/>
      <c r="N10" s="24"/>
      <c r="O10" s="22"/>
      <c r="P10" s="24"/>
      <c r="Q10" s="24"/>
      <c r="R10" s="24"/>
      <c r="S10" s="25"/>
      <c r="T10" s="114"/>
    </row>
    <row r="11" spans="2:20">
      <c r="B11" s="21"/>
      <c r="C11" s="22"/>
      <c r="D11" s="23"/>
      <c r="E11" s="23"/>
      <c r="F11" s="23"/>
      <c r="G11" s="47"/>
      <c r="H11" s="47"/>
      <c r="I11" s="55"/>
      <c r="J11" s="151"/>
      <c r="K11" s="40"/>
      <c r="L11" s="40"/>
      <c r="M11" s="40"/>
      <c r="N11" s="24"/>
      <c r="O11" s="22"/>
      <c r="P11" s="24"/>
      <c r="Q11" s="24"/>
      <c r="R11" s="24"/>
      <c r="S11" s="25"/>
      <c r="T11" s="114"/>
    </row>
    <row r="12" spans="2:20">
      <c r="B12" s="21"/>
      <c r="C12" s="22"/>
      <c r="D12" s="23"/>
      <c r="E12" s="23"/>
      <c r="F12" s="23"/>
      <c r="G12" s="47"/>
      <c r="H12" s="47"/>
      <c r="I12" s="55"/>
      <c r="J12" s="151"/>
      <c r="K12" s="40"/>
      <c r="L12" s="40"/>
      <c r="M12" s="40"/>
      <c r="N12" s="24"/>
      <c r="O12" s="22"/>
      <c r="P12" s="24"/>
      <c r="Q12" s="24"/>
      <c r="R12" s="24"/>
      <c r="S12" s="25"/>
      <c r="T12" s="114"/>
    </row>
    <row r="13" spans="2:20">
      <c r="B13" s="21"/>
      <c r="C13" s="22"/>
      <c r="D13" s="23"/>
      <c r="E13" s="23"/>
      <c r="F13" s="23"/>
      <c r="G13" s="47"/>
      <c r="H13" s="47"/>
      <c r="I13" s="55"/>
      <c r="J13" s="151"/>
      <c r="K13" s="40"/>
      <c r="L13" s="40"/>
      <c r="M13" s="40"/>
      <c r="N13" s="24"/>
      <c r="O13" s="22"/>
      <c r="P13" s="24"/>
      <c r="Q13" s="24"/>
      <c r="R13" s="24"/>
      <c r="S13" s="25"/>
      <c r="T13" s="114"/>
    </row>
    <row r="14" spans="2:20">
      <c r="B14" s="21"/>
      <c r="C14" s="22"/>
      <c r="D14" s="23"/>
      <c r="E14" s="23"/>
      <c r="F14" s="23"/>
      <c r="G14" s="47"/>
      <c r="H14" s="47"/>
      <c r="I14" s="55"/>
      <c r="J14" s="151"/>
      <c r="K14" s="40"/>
      <c r="L14" s="40"/>
      <c r="M14" s="40"/>
      <c r="N14" s="24"/>
      <c r="O14" s="22"/>
      <c r="P14" s="24"/>
      <c r="Q14" s="24"/>
      <c r="R14" s="24"/>
      <c r="S14" s="25"/>
      <c r="T14" s="114"/>
    </row>
    <row r="15" spans="2:20">
      <c r="B15" s="21"/>
      <c r="C15" s="22"/>
      <c r="D15" s="23"/>
      <c r="E15" s="23"/>
      <c r="F15" s="23"/>
      <c r="G15" s="47"/>
      <c r="H15" s="47"/>
      <c r="I15" s="55"/>
      <c r="J15" s="151"/>
      <c r="K15" s="40"/>
      <c r="L15" s="40"/>
      <c r="M15" s="40"/>
      <c r="N15" s="24"/>
      <c r="O15" s="22"/>
      <c r="P15" s="24"/>
      <c r="Q15" s="24"/>
      <c r="R15" s="24"/>
      <c r="S15" s="25"/>
      <c r="T15" s="114"/>
    </row>
    <row r="16" spans="2:20">
      <c r="B16" s="21"/>
      <c r="C16" s="22"/>
      <c r="D16" s="23"/>
      <c r="E16" s="23"/>
      <c r="F16" s="23"/>
      <c r="G16" s="47"/>
      <c r="H16" s="47"/>
      <c r="I16" s="55"/>
      <c r="J16" s="151"/>
      <c r="K16" s="40"/>
      <c r="L16" s="40"/>
      <c r="M16" s="40"/>
      <c r="N16" s="24"/>
      <c r="O16" s="22"/>
      <c r="P16" s="24"/>
      <c r="Q16" s="24"/>
      <c r="R16" s="24"/>
      <c r="S16" s="25"/>
      <c r="T16" s="114"/>
    </row>
    <row r="17" spans="2:23">
      <c r="B17" s="32"/>
      <c r="C17" s="33"/>
      <c r="D17" s="34"/>
      <c r="E17" s="34"/>
      <c r="F17" s="34"/>
      <c r="G17" s="48"/>
      <c r="H17" s="48"/>
      <c r="I17" s="58"/>
      <c r="J17" s="152"/>
      <c r="K17" s="44"/>
      <c r="L17" s="44"/>
      <c r="M17" s="44"/>
      <c r="N17" s="35"/>
      <c r="O17" s="33"/>
      <c r="P17" s="35"/>
      <c r="Q17" s="35"/>
      <c r="R17" s="35"/>
      <c r="S17" s="36"/>
      <c r="T17" s="115"/>
      <c r="V17" s="2"/>
    </row>
    <row r="18" spans="2:23">
      <c r="B18" s="26" t="s">
        <v>15</v>
      </c>
      <c r="C18" s="27" t="s">
        <v>553</v>
      </c>
      <c r="D18" s="28">
        <v>30.36</v>
      </c>
      <c r="E18" s="28">
        <v>3.5</v>
      </c>
      <c r="F18" s="28">
        <v>2.95</v>
      </c>
      <c r="G18" s="28">
        <v>2</v>
      </c>
      <c r="H18" s="47">
        <f>SUM(D18:G18)</f>
        <v>38.81</v>
      </c>
      <c r="I18" s="88" t="s">
        <v>256</v>
      </c>
      <c r="J18" s="146">
        <v>0.73</v>
      </c>
      <c r="K18" s="39">
        <f>SUM(D18,E18,F18)/J18</f>
        <v>50.424657534246577</v>
      </c>
      <c r="L18" s="28">
        <v>2.7</v>
      </c>
      <c r="M18" s="39">
        <f>SUM(K18:L18)</f>
        <v>53.12465753424658</v>
      </c>
      <c r="N18" s="29" t="s">
        <v>562</v>
      </c>
      <c r="O18" s="27" t="s">
        <v>336</v>
      </c>
      <c r="P18" s="29" t="s">
        <v>555</v>
      </c>
      <c r="Q18" s="29" t="s">
        <v>554</v>
      </c>
      <c r="R18" s="29" t="s">
        <v>554</v>
      </c>
      <c r="S18" s="30" t="s">
        <v>565</v>
      </c>
      <c r="T18" s="30" t="s">
        <v>415</v>
      </c>
      <c r="U18" s="89"/>
      <c r="W18" s="2"/>
    </row>
    <row r="19" spans="2:23">
      <c r="B19" s="26" t="s">
        <v>15</v>
      </c>
      <c r="C19" s="27" t="s">
        <v>552</v>
      </c>
      <c r="D19" s="28">
        <v>32.200000000000003</v>
      </c>
      <c r="E19" s="28">
        <v>0</v>
      </c>
      <c r="F19" s="28">
        <v>2.8</v>
      </c>
      <c r="G19" s="28">
        <v>2</v>
      </c>
      <c r="H19" s="47">
        <f>SUM(D19:G19)</f>
        <v>37</v>
      </c>
      <c r="I19" s="88" t="s">
        <v>256</v>
      </c>
      <c r="J19" s="146">
        <v>0.73</v>
      </c>
      <c r="K19" s="39">
        <f>SUM(D19,E19,F19)/J19</f>
        <v>47.945205479452056</v>
      </c>
      <c r="L19" s="28">
        <v>2.7</v>
      </c>
      <c r="M19" s="39">
        <f>SUM(K19:L19)</f>
        <v>50.645205479452059</v>
      </c>
      <c r="N19" s="29" t="s">
        <v>554</v>
      </c>
      <c r="O19" s="27" t="s">
        <v>359</v>
      </c>
      <c r="P19" s="167" t="s">
        <v>563</v>
      </c>
      <c r="Q19" s="29" t="s">
        <v>550</v>
      </c>
      <c r="R19" s="29" t="s">
        <v>565</v>
      </c>
      <c r="S19" s="30" t="s">
        <v>565</v>
      </c>
      <c r="T19" s="30" t="s">
        <v>415</v>
      </c>
      <c r="U19" s="89"/>
      <c r="W19" s="2"/>
    </row>
    <row r="20" spans="2:23">
      <c r="B20" s="26" t="s">
        <v>15</v>
      </c>
      <c r="C20" s="27" t="s">
        <v>545</v>
      </c>
      <c r="D20" s="28">
        <v>81.62</v>
      </c>
      <c r="E20" s="28">
        <v>0</v>
      </c>
      <c r="F20" s="28">
        <v>7.1</v>
      </c>
      <c r="G20" s="28">
        <v>2</v>
      </c>
      <c r="H20" s="47">
        <f>SUM(D20:G20)</f>
        <v>90.72</v>
      </c>
      <c r="I20" s="88" t="s">
        <v>539</v>
      </c>
      <c r="J20" s="146">
        <v>0.7349</v>
      </c>
      <c r="K20" s="39">
        <f>SUM(D20,E20,F20)/J20</f>
        <v>120.72390801469588</v>
      </c>
      <c r="L20" s="28">
        <v>2.7</v>
      </c>
      <c r="M20" s="39">
        <f>SUM(K20:L20)</f>
        <v>123.42390801469588</v>
      </c>
      <c r="N20" s="29" t="s">
        <v>253</v>
      </c>
      <c r="O20" s="27" t="s">
        <v>13</v>
      </c>
      <c r="P20" s="29" t="s">
        <v>549</v>
      </c>
      <c r="Q20" s="29" t="s">
        <v>550</v>
      </c>
      <c r="R20" s="29" t="s">
        <v>554</v>
      </c>
      <c r="S20" s="30" t="s">
        <v>565</v>
      </c>
      <c r="T20" s="30" t="s">
        <v>415</v>
      </c>
      <c r="U20" s="89"/>
      <c r="W20" s="2"/>
    </row>
    <row r="21" spans="2:23">
      <c r="B21" s="32"/>
      <c r="C21" s="33"/>
      <c r="D21" s="34"/>
      <c r="E21" s="34"/>
      <c r="F21" s="34"/>
      <c r="G21" s="48"/>
      <c r="H21" s="48"/>
      <c r="I21" s="58"/>
      <c r="J21" s="152"/>
      <c r="K21" s="44"/>
      <c r="L21" s="44"/>
      <c r="M21" s="44"/>
      <c r="N21" s="35"/>
      <c r="O21" s="33"/>
      <c r="P21" s="35"/>
      <c r="Q21" s="35"/>
      <c r="R21" s="35"/>
      <c r="S21" s="36"/>
      <c r="T21" s="115"/>
      <c r="V21" s="2"/>
    </row>
    <row r="22" spans="2:23">
      <c r="B22" s="26" t="s">
        <v>548</v>
      </c>
      <c r="C22" s="27" t="s">
        <v>212</v>
      </c>
      <c r="D22" s="28">
        <v>66.099999999999994</v>
      </c>
      <c r="E22" s="28">
        <v>9.9499999999999993</v>
      </c>
      <c r="F22" s="28">
        <v>0</v>
      </c>
      <c r="G22" s="28">
        <v>2</v>
      </c>
      <c r="H22" s="47">
        <f>SUM(D22:G22)</f>
        <v>78.05</v>
      </c>
      <c r="I22" s="88" t="s">
        <v>253</v>
      </c>
      <c r="J22" s="146">
        <v>0.73585</v>
      </c>
      <c r="K22" s="39">
        <f>SUM(D22,E22,F22)/J22</f>
        <v>103.34986750016986</v>
      </c>
      <c r="L22" s="28">
        <v>2.7</v>
      </c>
      <c r="M22" s="39">
        <f>SUM(K22:L22)</f>
        <v>106.04986750016987</v>
      </c>
      <c r="N22" s="29" t="s">
        <v>253</v>
      </c>
      <c r="O22" s="27" t="s">
        <v>12</v>
      </c>
      <c r="P22" s="29" t="s">
        <v>551</v>
      </c>
      <c r="Q22" s="29" t="s">
        <v>256</v>
      </c>
      <c r="R22" s="29" t="s">
        <v>256</v>
      </c>
      <c r="S22" s="30" t="s">
        <v>256</v>
      </c>
      <c r="T22" s="30" t="s">
        <v>415</v>
      </c>
      <c r="U22" s="89"/>
      <c r="W22" s="2"/>
    </row>
    <row r="23" spans="2:23">
      <c r="B23" s="26" t="s">
        <v>15</v>
      </c>
      <c r="C23" s="27" t="s">
        <v>544</v>
      </c>
      <c r="D23" s="28">
        <v>7.98</v>
      </c>
      <c r="E23" s="28">
        <v>0</v>
      </c>
      <c r="F23" s="28">
        <v>0.69</v>
      </c>
      <c r="G23" s="28">
        <v>2</v>
      </c>
      <c r="H23" s="47">
        <f>SUM(D23:G23)</f>
        <v>10.67</v>
      </c>
      <c r="I23" s="88" t="s">
        <v>539</v>
      </c>
      <c r="J23" s="146">
        <v>0.73495999999999995</v>
      </c>
      <c r="K23" s="39">
        <f>SUM(D23,E23,F23)/J23</f>
        <v>11.796560357026234</v>
      </c>
      <c r="L23" s="28">
        <v>2.7</v>
      </c>
      <c r="M23" s="39">
        <f>SUM(K23:L23)</f>
        <v>14.496560357026233</v>
      </c>
      <c r="N23" s="29" t="s">
        <v>539</v>
      </c>
      <c r="O23" s="27" t="s">
        <v>12</v>
      </c>
      <c r="P23" s="29" t="s">
        <v>546</v>
      </c>
      <c r="Q23" s="29" t="s">
        <v>257</v>
      </c>
      <c r="R23" s="29" t="s">
        <v>257</v>
      </c>
      <c r="S23" s="30" t="s">
        <v>256</v>
      </c>
      <c r="T23" s="30" t="s">
        <v>415</v>
      </c>
      <c r="U23" s="89"/>
      <c r="W23" s="2"/>
    </row>
    <row r="24" spans="2:23">
      <c r="B24" s="26" t="s">
        <v>15</v>
      </c>
      <c r="C24" s="27" t="s">
        <v>540</v>
      </c>
      <c r="D24" s="28">
        <v>20.5</v>
      </c>
      <c r="E24" s="28">
        <v>0</v>
      </c>
      <c r="F24" s="28">
        <v>1.78</v>
      </c>
      <c r="G24" s="28">
        <v>2</v>
      </c>
      <c r="H24" s="47">
        <f>SUM(D24:G24)</f>
        <v>24.28</v>
      </c>
      <c r="I24" s="88" t="s">
        <v>539</v>
      </c>
      <c r="J24" s="146">
        <v>0.7349</v>
      </c>
      <c r="K24" s="39">
        <f>SUM(D24,E24,F24)/J24</f>
        <v>30.31704993876718</v>
      </c>
      <c r="L24" s="28">
        <v>2.7</v>
      </c>
      <c r="M24" s="39">
        <f>SUM(K24:L24)</f>
        <v>33.01704993876718</v>
      </c>
      <c r="N24" s="29" t="s">
        <v>253</v>
      </c>
      <c r="O24" s="27" t="s">
        <v>12</v>
      </c>
      <c r="P24" s="29" t="s">
        <v>547</v>
      </c>
      <c r="Q24" s="29" t="s">
        <v>256</v>
      </c>
      <c r="R24" s="29" t="s">
        <v>256</v>
      </c>
      <c r="S24" s="30" t="s">
        <v>256</v>
      </c>
      <c r="T24" s="30" t="s">
        <v>415</v>
      </c>
      <c r="U24" s="89"/>
      <c r="W24" s="2"/>
    </row>
    <row r="25" spans="2:23">
      <c r="B25" s="32"/>
      <c r="C25" s="33"/>
      <c r="D25" s="34"/>
      <c r="E25" s="34"/>
      <c r="F25" s="34"/>
      <c r="G25" s="48"/>
      <c r="H25" s="48"/>
      <c r="I25" s="58"/>
      <c r="J25" s="152"/>
      <c r="K25" s="44"/>
      <c r="L25" s="44"/>
      <c r="M25" s="44"/>
      <c r="N25" s="35"/>
      <c r="O25" s="33"/>
      <c r="P25" s="35"/>
      <c r="Q25" s="35"/>
      <c r="R25" s="35"/>
      <c r="S25" s="36"/>
      <c r="T25" s="115"/>
      <c r="V25" s="2"/>
    </row>
    <row r="26" spans="2:23">
      <c r="B26" s="26" t="s">
        <v>251</v>
      </c>
      <c r="C26" s="27" t="s">
        <v>258</v>
      </c>
      <c r="D26" s="28">
        <v>71.099999999999994</v>
      </c>
      <c r="E26" s="28">
        <v>0</v>
      </c>
      <c r="F26" s="28">
        <v>0</v>
      </c>
      <c r="G26" s="28">
        <v>2</v>
      </c>
      <c r="H26" s="47">
        <f>SUM(D26:G26)</f>
        <v>73.099999999999994</v>
      </c>
      <c r="I26" s="88" t="s">
        <v>516</v>
      </c>
      <c r="J26" s="146">
        <v>0.73995</v>
      </c>
      <c r="K26" s="39">
        <f>SUM(D26,E26,F26)/J26</f>
        <v>96.0875734846949</v>
      </c>
      <c r="L26" s="28">
        <v>2.7</v>
      </c>
      <c r="M26" s="39">
        <f>SUM(K26:L26)</f>
        <v>98.787573484694903</v>
      </c>
      <c r="N26" s="29" t="s">
        <v>538</v>
      </c>
      <c r="O26" s="27" t="s">
        <v>13</v>
      </c>
      <c r="P26" s="29" t="s">
        <v>537</v>
      </c>
      <c r="Q26" s="29" t="s">
        <v>534</v>
      </c>
      <c r="R26" s="29" t="s">
        <v>534</v>
      </c>
      <c r="S26" s="30" t="s">
        <v>534</v>
      </c>
      <c r="T26" s="30" t="s">
        <v>415</v>
      </c>
      <c r="U26" s="89"/>
      <c r="W26" s="2"/>
    </row>
    <row r="27" spans="2:23">
      <c r="B27" s="26" t="s">
        <v>517</v>
      </c>
      <c r="C27" s="27" t="s">
        <v>528</v>
      </c>
      <c r="D27" s="28">
        <v>44.99</v>
      </c>
      <c r="E27" s="28">
        <v>8.9</v>
      </c>
      <c r="F27" s="28">
        <v>0</v>
      </c>
      <c r="G27" s="28">
        <v>2</v>
      </c>
      <c r="H27" s="47">
        <f t="shared" ref="H27:H29" si="0">SUM(D27:G27)</f>
        <v>55.89</v>
      </c>
      <c r="I27" s="88" t="s">
        <v>529</v>
      </c>
      <c r="J27" s="146"/>
      <c r="K27" s="39">
        <v>75</v>
      </c>
      <c r="L27" s="28">
        <v>2.7</v>
      </c>
      <c r="M27" s="39">
        <v>77.7</v>
      </c>
      <c r="N27" s="29" t="s">
        <v>516</v>
      </c>
      <c r="O27" s="27" t="s">
        <v>12</v>
      </c>
      <c r="P27" s="29" t="s">
        <v>535</v>
      </c>
      <c r="Q27" s="29" t="s">
        <v>536</v>
      </c>
      <c r="R27" s="29" t="s">
        <v>536</v>
      </c>
      <c r="S27" s="30" t="s">
        <v>534</v>
      </c>
      <c r="T27" s="30" t="s">
        <v>415</v>
      </c>
      <c r="U27" s="89" t="s">
        <v>530</v>
      </c>
      <c r="W27" s="2"/>
    </row>
    <row r="28" spans="2:23">
      <c r="B28" s="26" t="s">
        <v>15</v>
      </c>
      <c r="C28" s="27" t="s">
        <v>515</v>
      </c>
      <c r="D28" s="28">
        <v>11.99</v>
      </c>
      <c r="E28" s="28">
        <v>0</v>
      </c>
      <c r="F28" s="28">
        <v>1.04</v>
      </c>
      <c r="G28" s="28">
        <v>2</v>
      </c>
      <c r="H28" s="47">
        <f t="shared" si="0"/>
        <v>15.030000000000001</v>
      </c>
      <c r="I28" s="88" t="s">
        <v>248</v>
      </c>
      <c r="J28" s="146">
        <v>0.7409</v>
      </c>
      <c r="K28" s="39">
        <f t="shared" ref="K28:K29" si="1">SUM(D28,E28,F28)/J28</f>
        <v>17.58671885544608</v>
      </c>
      <c r="L28" s="28">
        <v>2.71</v>
      </c>
      <c r="M28" s="39">
        <f t="shared" ref="M28:M29" si="2">SUM(K28:L28)</f>
        <v>20.29671885544608</v>
      </c>
      <c r="N28" s="29" t="s">
        <v>525</v>
      </c>
      <c r="O28" s="27" t="s">
        <v>12</v>
      </c>
      <c r="P28" s="29" t="s">
        <v>526</v>
      </c>
      <c r="Q28" s="29" t="s">
        <v>516</v>
      </c>
      <c r="R28" s="29" t="s">
        <v>250</v>
      </c>
      <c r="S28" s="30" t="s">
        <v>534</v>
      </c>
      <c r="T28" s="30" t="s">
        <v>415</v>
      </c>
      <c r="U28" s="89"/>
      <c r="W28" s="2"/>
    </row>
    <row r="29" spans="2:23">
      <c r="B29" s="26" t="s">
        <v>15</v>
      </c>
      <c r="C29" s="27" t="s">
        <v>514</v>
      </c>
      <c r="D29" s="28">
        <v>17.95</v>
      </c>
      <c r="E29" s="28">
        <v>0</v>
      </c>
      <c r="F29" s="28">
        <v>1.56</v>
      </c>
      <c r="G29" s="28">
        <v>2</v>
      </c>
      <c r="H29" s="47">
        <f t="shared" si="0"/>
        <v>21.509999999999998</v>
      </c>
      <c r="I29" s="88" t="s">
        <v>248</v>
      </c>
      <c r="J29" s="146">
        <v>0.7409</v>
      </c>
      <c r="K29" s="39">
        <f t="shared" si="1"/>
        <v>26.332838439735454</v>
      </c>
      <c r="L29" s="28">
        <v>2.71</v>
      </c>
      <c r="M29" s="39">
        <f t="shared" si="2"/>
        <v>29.042838439735455</v>
      </c>
      <c r="N29" s="29" t="s">
        <v>525</v>
      </c>
      <c r="O29" s="27" t="s">
        <v>12</v>
      </c>
      <c r="P29" s="165" t="s">
        <v>523</v>
      </c>
      <c r="Q29" s="29" t="s">
        <v>512</v>
      </c>
      <c r="R29" s="29" t="s">
        <v>527</v>
      </c>
      <c r="S29" s="30" t="s">
        <v>534</v>
      </c>
      <c r="T29" s="30" t="s">
        <v>415</v>
      </c>
      <c r="U29" s="89"/>
      <c r="W29" s="2"/>
    </row>
    <row r="30" spans="2:23">
      <c r="B30" s="32"/>
      <c r="C30" s="33"/>
      <c r="D30" s="34"/>
      <c r="E30" s="34"/>
      <c r="F30" s="34"/>
      <c r="G30" s="48"/>
      <c r="H30" s="48"/>
      <c r="I30" s="58"/>
      <c r="J30" s="152"/>
      <c r="K30" s="44"/>
      <c r="L30" s="44"/>
      <c r="M30" s="44"/>
      <c r="N30" s="35"/>
      <c r="O30" s="33"/>
      <c r="P30" s="35"/>
      <c r="Q30" s="35"/>
      <c r="R30" s="35"/>
      <c r="S30" s="36"/>
      <c r="T30" s="115"/>
      <c r="V30" s="2"/>
    </row>
    <row r="31" spans="2:23">
      <c r="B31" s="26" t="s">
        <v>15</v>
      </c>
      <c r="C31" s="27" t="s">
        <v>521</v>
      </c>
      <c r="D31" s="28">
        <v>14.95</v>
      </c>
      <c r="E31" s="28">
        <v>0</v>
      </c>
      <c r="F31" s="28">
        <v>1.65</v>
      </c>
      <c r="G31" s="28">
        <v>2</v>
      </c>
      <c r="H31" s="47">
        <f>SUM(D31:G31)</f>
        <v>18.599999999999998</v>
      </c>
      <c r="I31" s="88" t="s">
        <v>248</v>
      </c>
      <c r="J31" s="146">
        <v>0.74099999999999999</v>
      </c>
      <c r="K31" s="39">
        <f>SUM(D31,E31,F31)/J31</f>
        <v>22.402159244264507</v>
      </c>
      <c r="L31" s="28">
        <v>2.7</v>
      </c>
      <c r="M31" s="39">
        <f>SUM(K31:L31)</f>
        <v>25.102159244264506</v>
      </c>
      <c r="N31" s="29" t="s">
        <v>524</v>
      </c>
      <c r="O31" s="27" t="s">
        <v>12</v>
      </c>
      <c r="P31" s="29" t="s">
        <v>522</v>
      </c>
      <c r="Q31" s="29" t="s">
        <v>525</v>
      </c>
      <c r="R31" s="29" t="s">
        <v>525</v>
      </c>
      <c r="S31" s="30" t="s">
        <v>525</v>
      </c>
      <c r="T31" s="30" t="s">
        <v>415</v>
      </c>
      <c r="U31" s="89"/>
      <c r="W31" s="2"/>
    </row>
    <row r="32" spans="2:23">
      <c r="B32" s="26" t="s">
        <v>15</v>
      </c>
      <c r="C32" s="27" t="s">
        <v>520</v>
      </c>
      <c r="D32" s="28">
        <v>129.9</v>
      </c>
      <c r="E32" s="28">
        <v>0</v>
      </c>
      <c r="F32" s="28">
        <v>11.3</v>
      </c>
      <c r="G32" s="28">
        <v>2</v>
      </c>
      <c r="H32" s="47">
        <f>SUM(D32:G32)</f>
        <v>143.20000000000002</v>
      </c>
      <c r="I32" s="88" t="s">
        <v>248</v>
      </c>
      <c r="J32" s="146">
        <v>0.74099999999999999</v>
      </c>
      <c r="K32" s="39">
        <f>SUM(D32,E32,F32)/J32</f>
        <v>190.55330634278005</v>
      </c>
      <c r="L32" s="28">
        <v>2.71</v>
      </c>
      <c r="M32" s="39">
        <f>SUM(K32:L32)</f>
        <v>193.26330634278006</v>
      </c>
      <c r="N32" s="29" t="s">
        <v>524</v>
      </c>
      <c r="O32" s="27" t="s">
        <v>12</v>
      </c>
      <c r="P32" s="29" t="s">
        <v>522</v>
      </c>
      <c r="Q32" s="29" t="s">
        <v>525</v>
      </c>
      <c r="R32" s="29" t="s">
        <v>525</v>
      </c>
      <c r="S32" s="30" t="s">
        <v>525</v>
      </c>
      <c r="T32" s="30" t="s">
        <v>415</v>
      </c>
      <c r="U32" s="89"/>
      <c r="W32" s="2"/>
    </row>
    <row r="33" spans="2:23">
      <c r="B33" s="26" t="s">
        <v>517</v>
      </c>
      <c r="C33" s="27" t="s">
        <v>518</v>
      </c>
      <c r="D33" s="28">
        <v>29.99</v>
      </c>
      <c r="E33" s="28">
        <v>4.25</v>
      </c>
      <c r="F33" s="28">
        <v>0</v>
      </c>
      <c r="G33" s="28">
        <v>2</v>
      </c>
      <c r="H33" s="47">
        <f>SUM(D33:G33)</f>
        <v>36.239999999999995</v>
      </c>
      <c r="I33" s="88" t="s">
        <v>248</v>
      </c>
      <c r="J33" s="146">
        <v>0.76529999999999998</v>
      </c>
      <c r="K33" s="39">
        <f>SUM(D33,E33,F33)/J33</f>
        <v>44.740624591663398</v>
      </c>
      <c r="L33" s="28">
        <v>2.71</v>
      </c>
      <c r="M33" s="39">
        <f>SUM(K33:L33)</f>
        <v>47.450624591663399</v>
      </c>
      <c r="N33" s="29" t="s">
        <v>248</v>
      </c>
      <c r="O33" s="27" t="s">
        <v>12</v>
      </c>
      <c r="P33" s="29" t="s">
        <v>519</v>
      </c>
      <c r="Q33" s="29" t="s">
        <v>525</v>
      </c>
      <c r="R33" s="29" t="s">
        <v>525</v>
      </c>
      <c r="S33" s="30" t="s">
        <v>525</v>
      </c>
      <c r="T33" s="30" t="s">
        <v>415</v>
      </c>
      <c r="U33" s="89"/>
      <c r="W33" s="2"/>
    </row>
    <row r="34" spans="2:23">
      <c r="B34" s="26" t="s">
        <v>15</v>
      </c>
      <c r="C34" s="27" t="s">
        <v>511</v>
      </c>
      <c r="D34" s="28">
        <v>4.2</v>
      </c>
      <c r="E34" s="28">
        <v>0</v>
      </c>
      <c r="F34" s="28">
        <v>0.37</v>
      </c>
      <c r="G34" s="28">
        <v>2</v>
      </c>
      <c r="H34" s="47">
        <f>SUM(D34:G34)</f>
        <v>6.57</v>
      </c>
      <c r="I34" s="88" t="s">
        <v>247</v>
      </c>
      <c r="J34" s="146">
        <v>0.74099999999999999</v>
      </c>
      <c r="K34" s="39">
        <f>SUM(D34,E34,F34)/J34</f>
        <v>6.1673414304993255</v>
      </c>
      <c r="L34" s="28">
        <v>2.71</v>
      </c>
      <c r="M34" s="39">
        <f>SUM(K34:L34)</f>
        <v>8.8773414304993246</v>
      </c>
      <c r="N34" s="29" t="s">
        <v>248</v>
      </c>
      <c r="O34" s="27" t="s">
        <v>12</v>
      </c>
      <c r="P34" s="29" t="s">
        <v>513</v>
      </c>
      <c r="Q34" s="29" t="s">
        <v>512</v>
      </c>
      <c r="R34" s="29" t="s">
        <v>525</v>
      </c>
      <c r="S34" s="30" t="s">
        <v>525</v>
      </c>
      <c r="T34" s="30" t="s">
        <v>415</v>
      </c>
      <c r="U34" s="89"/>
      <c r="W34" s="2"/>
    </row>
    <row r="35" spans="2:23">
      <c r="B35" s="32"/>
      <c r="C35" s="33"/>
      <c r="D35" s="34"/>
      <c r="E35" s="34"/>
      <c r="F35" s="34"/>
      <c r="G35" s="48"/>
      <c r="H35" s="48"/>
      <c r="I35" s="58"/>
      <c r="J35" s="152"/>
      <c r="K35" s="44"/>
      <c r="L35" s="44"/>
      <c r="M35" s="44"/>
      <c r="N35" s="35"/>
      <c r="O35" s="33"/>
      <c r="P35" s="35"/>
      <c r="Q35" s="35"/>
      <c r="R35" s="35"/>
      <c r="S35" s="36"/>
      <c r="T35" s="115"/>
      <c r="V35" s="2"/>
    </row>
    <row r="36" spans="2:23">
      <c r="B36" s="26" t="s">
        <v>15</v>
      </c>
      <c r="C36" s="27" t="s">
        <v>502</v>
      </c>
      <c r="D36" s="28">
        <v>7.99</v>
      </c>
      <c r="E36" s="28">
        <v>0</v>
      </c>
      <c r="F36" s="28">
        <v>0.7</v>
      </c>
      <c r="G36" s="28">
        <v>2</v>
      </c>
      <c r="H36" s="47">
        <f t="shared" ref="H36:H40" si="3">SUM(D36:G36)</f>
        <v>10.69</v>
      </c>
      <c r="I36" s="88" t="s">
        <v>498</v>
      </c>
      <c r="J36" s="146">
        <v>0.73839999999999995</v>
      </c>
      <c r="K36" s="39">
        <f t="shared" ref="K36:K40" si="4">SUM(D36,E36,F36)/J36</f>
        <v>11.768689057421453</v>
      </c>
      <c r="L36" s="28">
        <v>2.71</v>
      </c>
      <c r="M36" s="39">
        <f t="shared" ref="M36:M40" si="5">SUM(K36:L36)</f>
        <v>14.478689057421452</v>
      </c>
      <c r="N36" s="29" t="s">
        <v>505</v>
      </c>
      <c r="O36" s="27" t="s">
        <v>12</v>
      </c>
      <c r="P36" s="161" t="s">
        <v>506</v>
      </c>
      <c r="Q36" s="29" t="s">
        <v>503</v>
      </c>
      <c r="R36" s="29" t="s">
        <v>503</v>
      </c>
      <c r="S36" s="30" t="s">
        <v>510</v>
      </c>
      <c r="T36" s="30" t="s">
        <v>415</v>
      </c>
      <c r="V36" s="2"/>
    </row>
    <row r="37" spans="2:23">
      <c r="B37" s="26" t="s">
        <v>15</v>
      </c>
      <c r="C37" s="27" t="s">
        <v>500</v>
      </c>
      <c r="D37" s="28">
        <v>199.99</v>
      </c>
      <c r="E37" s="28">
        <v>0</v>
      </c>
      <c r="F37" s="28">
        <v>17.399999999999999</v>
      </c>
      <c r="G37" s="28">
        <v>2</v>
      </c>
      <c r="H37" s="47">
        <f t="shared" si="3"/>
        <v>219.39000000000001</v>
      </c>
      <c r="I37" s="88" t="s">
        <v>498</v>
      </c>
      <c r="J37" s="146">
        <v>0.73839999999999995</v>
      </c>
      <c r="K37" s="39">
        <f t="shared" si="4"/>
        <v>294.40682556879744</v>
      </c>
      <c r="L37" s="28">
        <v>2.71</v>
      </c>
      <c r="M37" s="39">
        <f t="shared" si="5"/>
        <v>297.11682556879742</v>
      </c>
      <c r="N37" s="163" t="s">
        <v>245</v>
      </c>
      <c r="O37" s="162" t="s">
        <v>14</v>
      </c>
      <c r="P37" s="164" t="s">
        <v>509</v>
      </c>
      <c r="Q37" s="29" t="s">
        <v>510</v>
      </c>
      <c r="R37" s="29" t="s">
        <v>510</v>
      </c>
      <c r="S37" s="30" t="s">
        <v>510</v>
      </c>
      <c r="T37" s="30" t="s">
        <v>415</v>
      </c>
      <c r="U37" s="89"/>
      <c r="W37" s="2"/>
    </row>
    <row r="38" spans="2:23">
      <c r="B38" s="26" t="s">
        <v>15</v>
      </c>
      <c r="C38" s="27" t="s">
        <v>499</v>
      </c>
      <c r="D38" s="28">
        <v>10</v>
      </c>
      <c r="E38" s="28">
        <v>0</v>
      </c>
      <c r="F38" s="28">
        <v>0.87</v>
      </c>
      <c r="G38" s="28">
        <v>2</v>
      </c>
      <c r="H38" s="47">
        <f t="shared" si="3"/>
        <v>12.87</v>
      </c>
      <c r="I38" s="88" t="s">
        <v>498</v>
      </c>
      <c r="J38" s="146">
        <v>0.73839999999999995</v>
      </c>
      <c r="K38" s="39">
        <f t="shared" si="4"/>
        <v>14.721018418201517</v>
      </c>
      <c r="L38" s="28">
        <v>2.71</v>
      </c>
      <c r="M38" s="39">
        <f t="shared" si="5"/>
        <v>17.431018418201518</v>
      </c>
      <c r="N38" s="29" t="s">
        <v>507</v>
      </c>
      <c r="O38" s="27" t="s">
        <v>12</v>
      </c>
      <c r="P38" s="29" t="s">
        <v>508</v>
      </c>
      <c r="Q38" s="29" t="s">
        <v>503</v>
      </c>
      <c r="R38" s="29" t="s">
        <v>503</v>
      </c>
      <c r="S38" s="30" t="s">
        <v>510</v>
      </c>
      <c r="T38" s="30" t="s">
        <v>415</v>
      </c>
      <c r="U38" s="89"/>
      <c r="W38" s="2"/>
    </row>
    <row r="39" spans="2:23">
      <c r="B39" s="26" t="s">
        <v>497</v>
      </c>
      <c r="C39" s="27" t="s">
        <v>258</v>
      </c>
      <c r="D39" s="28">
        <v>19.98</v>
      </c>
      <c r="E39" s="28">
        <v>7.99</v>
      </c>
      <c r="F39" s="28">
        <v>2.38</v>
      </c>
      <c r="G39" s="28">
        <v>2</v>
      </c>
      <c r="H39" s="47">
        <f t="shared" si="3"/>
        <v>32.349999999999994</v>
      </c>
      <c r="I39" s="88" t="s">
        <v>498</v>
      </c>
      <c r="J39" s="146">
        <v>0.73839999999999995</v>
      </c>
      <c r="K39" s="39">
        <f t="shared" si="4"/>
        <v>41.102383531960996</v>
      </c>
      <c r="L39" s="28">
        <v>2.71</v>
      </c>
      <c r="M39" s="39">
        <f t="shared" si="5"/>
        <v>43.812383531960997</v>
      </c>
      <c r="N39" s="29" t="s">
        <v>498</v>
      </c>
      <c r="O39" s="27" t="s">
        <v>14</v>
      </c>
      <c r="P39" s="29" t="s">
        <v>504</v>
      </c>
      <c r="Q39" s="29" t="s">
        <v>245</v>
      </c>
      <c r="R39" s="29" t="s">
        <v>245</v>
      </c>
      <c r="S39" s="30" t="s">
        <v>510</v>
      </c>
      <c r="T39" s="30" t="s">
        <v>415</v>
      </c>
      <c r="V39" s="2"/>
    </row>
    <row r="40" spans="2:23">
      <c r="B40" s="26" t="s">
        <v>63</v>
      </c>
      <c r="C40" s="27" t="s">
        <v>496</v>
      </c>
      <c r="D40" s="28">
        <v>12</v>
      </c>
      <c r="E40" s="28">
        <v>0</v>
      </c>
      <c r="F40" s="28">
        <v>0</v>
      </c>
      <c r="G40" s="28">
        <v>2</v>
      </c>
      <c r="H40" s="47">
        <f t="shared" si="3"/>
        <v>14</v>
      </c>
      <c r="I40" s="88" t="s">
        <v>498</v>
      </c>
      <c r="J40" s="146">
        <v>0.73829999999999996</v>
      </c>
      <c r="K40" s="39">
        <f t="shared" si="4"/>
        <v>16.253555465258025</v>
      </c>
      <c r="L40" s="28">
        <v>2.71</v>
      </c>
      <c r="M40" s="39">
        <f t="shared" si="5"/>
        <v>18.963555465258025</v>
      </c>
      <c r="N40" s="29" t="s">
        <v>498</v>
      </c>
      <c r="O40" s="27" t="s">
        <v>12</v>
      </c>
      <c r="P40" s="29" t="s">
        <v>501</v>
      </c>
      <c r="Q40" s="29" t="s">
        <v>505</v>
      </c>
      <c r="R40" s="29" t="s">
        <v>505</v>
      </c>
      <c r="S40" s="30" t="s">
        <v>510</v>
      </c>
      <c r="T40" s="30" t="s">
        <v>415</v>
      </c>
      <c r="U40" s="89"/>
      <c r="W40" s="2"/>
    </row>
    <row r="41" spans="2:23">
      <c r="B41" s="32"/>
      <c r="C41" s="33"/>
      <c r="D41" s="34"/>
      <c r="E41" s="34"/>
      <c r="F41" s="34"/>
      <c r="G41" s="48"/>
      <c r="H41" s="48"/>
      <c r="I41" s="58"/>
      <c r="J41" s="152"/>
      <c r="K41" s="44"/>
      <c r="L41" s="44"/>
      <c r="M41" s="44"/>
      <c r="N41" s="35"/>
      <c r="O41" s="33"/>
      <c r="P41" s="35"/>
      <c r="Q41" s="35"/>
      <c r="R41" s="35"/>
      <c r="S41" s="36"/>
      <c r="T41" s="115"/>
      <c r="V41" s="2"/>
    </row>
    <row r="42" spans="2:23">
      <c r="B42" s="26" t="s">
        <v>15</v>
      </c>
      <c r="C42" s="27" t="s">
        <v>491</v>
      </c>
      <c r="D42" s="28">
        <v>14.99</v>
      </c>
      <c r="E42" s="28">
        <v>0</v>
      </c>
      <c r="F42" s="28">
        <v>1.3</v>
      </c>
      <c r="G42" s="28">
        <v>2</v>
      </c>
      <c r="H42" s="47">
        <f>SUM(D42:G42)</f>
        <v>18.29</v>
      </c>
      <c r="I42" s="88" t="s">
        <v>490</v>
      </c>
      <c r="J42" s="146">
        <v>0.72570000000000001</v>
      </c>
      <c r="K42" s="39">
        <f>SUM(D42,E42,F42)/J42</f>
        <v>22.447292269532863</v>
      </c>
      <c r="L42" s="28">
        <v>2.73</v>
      </c>
      <c r="M42" s="39">
        <f>SUM(K42:L42)</f>
        <v>25.177292269532863</v>
      </c>
      <c r="N42" s="29" t="s">
        <v>493</v>
      </c>
      <c r="O42" s="27" t="s">
        <v>12</v>
      </c>
      <c r="P42" s="29" t="s">
        <v>495</v>
      </c>
      <c r="Q42" s="29" t="s">
        <v>244</v>
      </c>
      <c r="R42" s="29" t="s">
        <v>241</v>
      </c>
      <c r="S42" s="30" t="s">
        <v>241</v>
      </c>
      <c r="T42" s="30" t="s">
        <v>415</v>
      </c>
      <c r="U42" s="89"/>
      <c r="W42" s="2"/>
    </row>
    <row r="43" spans="2:23">
      <c r="B43" s="26" t="s">
        <v>489</v>
      </c>
      <c r="C43" s="27" t="s">
        <v>258</v>
      </c>
      <c r="D43" s="28">
        <v>73.59</v>
      </c>
      <c r="E43" s="28">
        <v>0</v>
      </c>
      <c r="F43" s="28">
        <v>0</v>
      </c>
      <c r="G43" s="28">
        <v>2</v>
      </c>
      <c r="H43" s="47">
        <f>SUM(D43:G43)</f>
        <v>75.59</v>
      </c>
      <c r="I43" s="88" t="s">
        <v>490</v>
      </c>
      <c r="J43" s="146">
        <v>0.73040000000000005</v>
      </c>
      <c r="K43" s="39">
        <f>SUM(D43,E43,F43)/J43</f>
        <v>100.75301204819277</v>
      </c>
      <c r="L43" s="28">
        <v>2.73</v>
      </c>
      <c r="M43" s="39">
        <f>SUM(K43:L43)</f>
        <v>103.48301204819278</v>
      </c>
      <c r="N43" s="29" t="s">
        <v>493</v>
      </c>
      <c r="O43" s="27" t="s">
        <v>13</v>
      </c>
      <c r="P43" s="29" t="s">
        <v>494</v>
      </c>
      <c r="Q43" s="29" t="s">
        <v>492</v>
      </c>
      <c r="R43" s="29" t="s">
        <v>492</v>
      </c>
      <c r="S43" s="30" t="s">
        <v>241</v>
      </c>
      <c r="T43" s="30" t="s">
        <v>415</v>
      </c>
      <c r="U43" s="89"/>
      <c r="W43" s="2"/>
    </row>
    <row r="44" spans="2:23">
      <c r="B44" s="32"/>
      <c r="C44" s="33"/>
      <c r="D44" s="34"/>
      <c r="E44" s="34"/>
      <c r="F44" s="34"/>
      <c r="G44" s="48"/>
      <c r="H44" s="48"/>
      <c r="I44" s="58"/>
      <c r="J44" s="152"/>
      <c r="K44" s="44"/>
      <c r="L44" s="44"/>
      <c r="M44" s="44"/>
      <c r="N44" s="35"/>
      <c r="O44" s="33"/>
      <c r="P44" s="35"/>
      <c r="Q44" s="35"/>
      <c r="R44" s="35"/>
      <c r="S44" s="36"/>
      <c r="T44" s="115"/>
      <c r="U44" s="89"/>
      <c r="W44" s="2"/>
    </row>
    <row r="45" spans="2:23">
      <c r="B45" s="26" t="s">
        <v>15</v>
      </c>
      <c r="C45" s="27" t="s">
        <v>484</v>
      </c>
      <c r="D45" s="28">
        <v>115</v>
      </c>
      <c r="E45" s="28">
        <v>0</v>
      </c>
      <c r="F45" s="28">
        <v>10.01</v>
      </c>
      <c r="G45" s="28">
        <v>2</v>
      </c>
      <c r="H45" s="47">
        <f>SUM(D45:G45)</f>
        <v>127.01</v>
      </c>
      <c r="I45" s="88" t="s">
        <v>485</v>
      </c>
      <c r="J45" s="146">
        <v>0.71940000000000004</v>
      </c>
      <c r="K45" s="39">
        <f>SUM(D45,E45,F45)/J45</f>
        <v>173.76980817347788</v>
      </c>
      <c r="L45" s="28">
        <v>2.73</v>
      </c>
      <c r="M45" s="39">
        <f>SUM(K45:L45)</f>
        <v>176.49980817347787</v>
      </c>
      <c r="N45" s="29" t="s">
        <v>488</v>
      </c>
      <c r="O45" s="27" t="s">
        <v>14</v>
      </c>
      <c r="P45" s="29" t="s">
        <v>486</v>
      </c>
      <c r="Q45" s="29" t="s">
        <v>487</v>
      </c>
      <c r="R45" s="29" t="s">
        <v>487</v>
      </c>
      <c r="S45" s="30" t="s">
        <v>213</v>
      </c>
      <c r="T45" s="30" t="s">
        <v>415</v>
      </c>
      <c r="V45" s="2"/>
    </row>
    <row r="46" spans="2:23">
      <c r="B46" s="32"/>
      <c r="C46" s="33"/>
      <c r="D46" s="34"/>
      <c r="E46" s="34"/>
      <c r="F46" s="34"/>
      <c r="G46" s="48"/>
      <c r="H46" s="48"/>
      <c r="I46" s="58"/>
      <c r="J46" s="152"/>
      <c r="K46" s="44"/>
      <c r="L46" s="44"/>
      <c r="M46" s="44"/>
      <c r="N46" s="35"/>
      <c r="O46" s="33"/>
      <c r="P46" s="35"/>
      <c r="Q46" s="35"/>
      <c r="R46" s="35"/>
      <c r="S46" s="36"/>
      <c r="T46" s="115"/>
      <c r="U46" s="89"/>
      <c r="W46" s="2"/>
    </row>
    <row r="47" spans="2:23">
      <c r="B47" s="26" t="s">
        <v>15</v>
      </c>
      <c r="C47" s="27" t="s">
        <v>479</v>
      </c>
      <c r="D47" s="28">
        <v>11.88</v>
      </c>
      <c r="E47" s="28">
        <v>0</v>
      </c>
      <c r="F47" s="28">
        <v>1.03</v>
      </c>
      <c r="G47" s="28">
        <v>2</v>
      </c>
      <c r="H47" s="47">
        <f t="shared" ref="H47:H49" si="6">SUM(D47:G47)</f>
        <v>14.91</v>
      </c>
      <c r="I47" s="88" t="s">
        <v>185</v>
      </c>
      <c r="J47" s="146">
        <v>0.71970000000000001</v>
      </c>
      <c r="K47" s="39">
        <f>SUM(D47,E47,F47)/J47</f>
        <v>17.938029734611643</v>
      </c>
      <c r="L47" s="28">
        <v>2.73</v>
      </c>
      <c r="M47" s="39">
        <f t="shared" ref="M47:M49" si="7">SUM(K47:L47)</f>
        <v>20.668029734611643</v>
      </c>
      <c r="N47" s="29" t="s">
        <v>185</v>
      </c>
      <c r="O47" s="27" t="s">
        <v>12</v>
      </c>
      <c r="P47" s="29" t="s">
        <v>483</v>
      </c>
      <c r="Q47" s="29" t="s">
        <v>201</v>
      </c>
      <c r="R47" s="29" t="s">
        <v>204</v>
      </c>
      <c r="S47" s="30" t="s">
        <v>192</v>
      </c>
      <c r="T47" s="30" t="s">
        <v>415</v>
      </c>
      <c r="V47" s="2"/>
    </row>
    <row r="48" spans="2:23">
      <c r="B48" s="26" t="s">
        <v>15</v>
      </c>
      <c r="C48" s="27" t="s">
        <v>477</v>
      </c>
      <c r="D48" s="28">
        <v>5.99</v>
      </c>
      <c r="E48" s="28">
        <v>0</v>
      </c>
      <c r="F48" s="28">
        <v>0.52</v>
      </c>
      <c r="G48" s="28">
        <v>2</v>
      </c>
      <c r="H48" s="47">
        <f t="shared" si="6"/>
        <v>8.51</v>
      </c>
      <c r="I48" s="88" t="s">
        <v>185</v>
      </c>
      <c r="J48" s="146">
        <v>0.71970000000000001</v>
      </c>
      <c r="K48" s="39">
        <f>SUM(D48,E48,F48)/J48</f>
        <v>9.045435598165902</v>
      </c>
      <c r="L48" s="28">
        <v>2.73</v>
      </c>
      <c r="M48" s="39">
        <f t="shared" si="7"/>
        <v>11.775435598165902</v>
      </c>
      <c r="N48" s="29" t="s">
        <v>185</v>
      </c>
      <c r="O48" s="27" t="s">
        <v>12</v>
      </c>
      <c r="P48" s="29" t="s">
        <v>478</v>
      </c>
      <c r="Q48" s="29" t="s">
        <v>201</v>
      </c>
      <c r="R48" s="29" t="s">
        <v>204</v>
      </c>
      <c r="S48" s="30" t="s">
        <v>192</v>
      </c>
      <c r="T48" s="30" t="s">
        <v>415</v>
      </c>
      <c r="U48" s="89"/>
      <c r="W48" s="2"/>
    </row>
    <row r="49" spans="2:23">
      <c r="B49" s="26" t="s">
        <v>460</v>
      </c>
      <c r="C49" s="27" t="s">
        <v>461</v>
      </c>
      <c r="D49" s="28">
        <v>42.44</v>
      </c>
      <c r="E49" s="28">
        <v>32.17</v>
      </c>
      <c r="F49" s="28">
        <v>6.49</v>
      </c>
      <c r="G49" s="28">
        <v>2</v>
      </c>
      <c r="H49" s="47">
        <f t="shared" si="6"/>
        <v>83.1</v>
      </c>
      <c r="I49" s="88" t="s">
        <v>184</v>
      </c>
      <c r="J49" s="146">
        <v>0.74629999999999996</v>
      </c>
      <c r="K49" s="39">
        <f>SUM(D49,E49,F49)/J49</f>
        <v>108.66943588369288</v>
      </c>
      <c r="L49" s="28">
        <v>2.73</v>
      </c>
      <c r="M49" s="39">
        <f t="shared" si="7"/>
        <v>111.39943588369289</v>
      </c>
      <c r="N49" s="29" t="s">
        <v>184</v>
      </c>
      <c r="O49" s="27" t="s">
        <v>13</v>
      </c>
      <c r="P49" s="29" t="s">
        <v>462</v>
      </c>
      <c r="Q49" s="29" t="s">
        <v>201</v>
      </c>
      <c r="R49" s="29" t="s">
        <v>201</v>
      </c>
      <c r="S49" s="30" t="s">
        <v>192</v>
      </c>
      <c r="T49" s="30" t="s">
        <v>415</v>
      </c>
      <c r="U49" s="89"/>
      <c r="W49" s="2"/>
    </row>
    <row r="50" spans="2:23">
      <c r="B50" s="32"/>
      <c r="C50" s="33"/>
      <c r="D50" s="34"/>
      <c r="E50" s="34"/>
      <c r="F50" s="34"/>
      <c r="G50" s="48"/>
      <c r="H50" s="48"/>
      <c r="I50" s="58"/>
      <c r="J50" s="152"/>
      <c r="K50" s="44"/>
      <c r="L50" s="44"/>
      <c r="M50" s="44"/>
      <c r="N50" s="35"/>
      <c r="O50" s="33"/>
      <c r="P50" s="35"/>
      <c r="Q50" s="35"/>
      <c r="R50" s="35"/>
      <c r="S50" s="36"/>
      <c r="T50" s="115"/>
      <c r="U50" s="89"/>
      <c r="W50" s="2"/>
    </row>
    <row r="51" spans="2:23">
      <c r="B51" s="26" t="s">
        <v>251</v>
      </c>
      <c r="C51" s="27" t="s">
        <v>252</v>
      </c>
      <c r="D51" s="28">
        <v>66</v>
      </c>
      <c r="E51" s="28">
        <v>0</v>
      </c>
      <c r="F51" s="28">
        <v>0</v>
      </c>
      <c r="G51" s="28">
        <v>2</v>
      </c>
      <c r="H51" s="47">
        <f>SUM(D51:G51)</f>
        <v>68</v>
      </c>
      <c r="I51" s="88" t="s">
        <v>457</v>
      </c>
      <c r="J51" s="146">
        <v>0.72757000000000005</v>
      </c>
      <c r="K51" s="39">
        <f>SUM(D51,E51,F51)/J51</f>
        <v>90.712921093503027</v>
      </c>
      <c r="L51" s="28">
        <v>2.73</v>
      </c>
      <c r="M51" s="39">
        <f>SUM(K51:L51)</f>
        <v>93.442921093503031</v>
      </c>
      <c r="N51" s="29" t="s">
        <v>168</v>
      </c>
      <c r="O51" s="27" t="s">
        <v>13</v>
      </c>
      <c r="P51" s="29" t="s">
        <v>458</v>
      </c>
      <c r="Q51" s="29" t="s">
        <v>459</v>
      </c>
      <c r="R51" s="29" t="s">
        <v>173</v>
      </c>
      <c r="S51" s="30" t="s">
        <v>170</v>
      </c>
      <c r="T51" s="30" t="s">
        <v>415</v>
      </c>
      <c r="U51" s="89"/>
      <c r="W51" s="2"/>
    </row>
    <row r="52" spans="2:23">
      <c r="B52" s="32"/>
      <c r="C52" s="33"/>
      <c r="D52" s="34"/>
      <c r="E52" s="34"/>
      <c r="F52" s="34"/>
      <c r="G52" s="48"/>
      <c r="H52" s="48"/>
      <c r="I52" s="58"/>
      <c r="J52" s="152"/>
      <c r="K52" s="44"/>
      <c r="L52" s="44"/>
      <c r="M52" s="44"/>
      <c r="N52" s="35"/>
      <c r="O52" s="33"/>
      <c r="P52" s="35"/>
      <c r="Q52" s="35"/>
      <c r="R52" s="35"/>
      <c r="S52" s="36"/>
      <c r="T52" s="115"/>
      <c r="U52" s="89"/>
      <c r="W52" s="2"/>
    </row>
    <row r="53" spans="2:23">
      <c r="B53" s="26" t="s">
        <v>15</v>
      </c>
      <c r="C53" s="27" t="s">
        <v>454</v>
      </c>
      <c r="D53" s="28">
        <v>6.99</v>
      </c>
      <c r="E53" s="28">
        <v>0.3</v>
      </c>
      <c r="F53" s="28">
        <v>0.63</v>
      </c>
      <c r="G53" s="28">
        <v>2</v>
      </c>
      <c r="H53" s="47">
        <f>SUM(D53:G53)</f>
        <v>9.92</v>
      </c>
      <c r="I53" s="88" t="s">
        <v>115</v>
      </c>
      <c r="J53" s="146">
        <v>0.73450000000000004</v>
      </c>
      <c r="K53" s="39">
        <f>SUM(D53,E53,F53)/J53</f>
        <v>10.782845473110958</v>
      </c>
      <c r="L53" s="28">
        <v>2.73</v>
      </c>
      <c r="M53" s="39">
        <f>SUM(K53:L53)</f>
        <v>13.512845473110959</v>
      </c>
      <c r="N53" s="29" t="s">
        <v>455</v>
      </c>
      <c r="O53" s="27" t="s">
        <v>13</v>
      </c>
      <c r="P53" s="29" t="s">
        <v>456</v>
      </c>
      <c r="Q53" s="29" t="s">
        <v>449</v>
      </c>
      <c r="R53" s="29" t="s">
        <v>449</v>
      </c>
      <c r="S53" s="30" t="s">
        <v>126</v>
      </c>
      <c r="T53" s="30" t="s">
        <v>415</v>
      </c>
      <c r="V53" s="2"/>
    </row>
    <row r="54" spans="2:23">
      <c r="B54" s="26" t="s">
        <v>15</v>
      </c>
      <c r="C54" s="27" t="s">
        <v>167</v>
      </c>
      <c r="D54" s="28">
        <v>35.64</v>
      </c>
      <c r="E54" s="28">
        <v>0</v>
      </c>
      <c r="F54" s="28">
        <v>3.1</v>
      </c>
      <c r="G54" s="28">
        <v>2</v>
      </c>
      <c r="H54" s="47">
        <f>SUM(D54:G54)</f>
        <v>40.74</v>
      </c>
      <c r="I54" s="88" t="s">
        <v>109</v>
      </c>
      <c r="J54" s="146">
        <v>0.7329</v>
      </c>
      <c r="K54" s="39">
        <f>SUM(D54,E54,F54)/J54</f>
        <v>52.85850729976805</v>
      </c>
      <c r="L54" s="28">
        <v>2.73</v>
      </c>
      <c r="M54" s="39">
        <f>SUM(K54:L54)</f>
        <v>55.588507299768047</v>
      </c>
      <c r="N54" s="29" t="s">
        <v>124</v>
      </c>
      <c r="O54" s="27" t="s">
        <v>12</v>
      </c>
      <c r="P54" s="29" t="s">
        <v>453</v>
      </c>
      <c r="Q54" s="29" t="s">
        <v>446</v>
      </c>
      <c r="R54" s="29" t="s">
        <v>446</v>
      </c>
      <c r="S54" s="30" t="s">
        <v>126</v>
      </c>
      <c r="T54" s="30" t="s">
        <v>415</v>
      </c>
      <c r="U54" s="2"/>
    </row>
    <row r="55" spans="2:23">
      <c r="B55" s="26" t="s">
        <v>15</v>
      </c>
      <c r="C55" s="27" t="s">
        <v>447</v>
      </c>
      <c r="D55" s="28">
        <v>9.9499999999999993</v>
      </c>
      <c r="E55" s="28">
        <v>0</v>
      </c>
      <c r="F55" s="28">
        <v>0.87</v>
      </c>
      <c r="G55" s="28">
        <v>2</v>
      </c>
      <c r="H55" s="47">
        <f>SUM(D55:G55)</f>
        <v>12.819999999999999</v>
      </c>
      <c r="I55" s="88" t="s">
        <v>109</v>
      </c>
      <c r="J55" s="146">
        <v>0.7329</v>
      </c>
      <c r="K55" s="39">
        <f>SUM(D55,E55,F55)/J55</f>
        <v>14.763269204529948</v>
      </c>
      <c r="L55" s="28">
        <v>2.73</v>
      </c>
      <c r="M55" s="39">
        <f>SUM(K55:L55)</f>
        <v>17.493269204529948</v>
      </c>
      <c r="N55" s="29" t="s">
        <v>109</v>
      </c>
      <c r="O55" s="27" t="s">
        <v>12</v>
      </c>
      <c r="P55" s="29" t="s">
        <v>450</v>
      </c>
      <c r="Q55" s="29" t="s">
        <v>446</v>
      </c>
      <c r="R55" s="29" t="s">
        <v>446</v>
      </c>
      <c r="S55" s="30" t="s">
        <v>126</v>
      </c>
      <c r="T55" s="30" t="s">
        <v>415</v>
      </c>
      <c r="V55" s="2"/>
    </row>
    <row r="56" spans="2:23">
      <c r="B56" s="26" t="s">
        <v>15</v>
      </c>
      <c r="C56" s="27" t="s">
        <v>445</v>
      </c>
      <c r="D56" s="28">
        <v>4.99</v>
      </c>
      <c r="E56" s="28">
        <v>0</v>
      </c>
      <c r="F56" s="28">
        <v>0.43</v>
      </c>
      <c r="G56" s="28">
        <v>2</v>
      </c>
      <c r="H56" s="47">
        <f>SUM(D56:G56)</f>
        <v>7.42</v>
      </c>
      <c r="I56" s="88" t="s">
        <v>109</v>
      </c>
      <c r="J56" s="146">
        <v>0.7329</v>
      </c>
      <c r="K56" s="39">
        <f>SUM(D56,E56,F56)/J56</f>
        <v>7.3952790285168506</v>
      </c>
      <c r="L56" s="28">
        <v>2.75</v>
      </c>
      <c r="M56" s="39">
        <f>SUM(K56:L56)</f>
        <v>10.14527902851685</v>
      </c>
      <c r="N56" s="29" t="s">
        <v>124</v>
      </c>
      <c r="O56" s="27" t="s">
        <v>12</v>
      </c>
      <c r="P56" s="29" t="s">
        <v>452</v>
      </c>
      <c r="Q56" s="29" t="s">
        <v>446</v>
      </c>
      <c r="R56" s="29" t="s">
        <v>455</v>
      </c>
      <c r="S56" s="30" t="s">
        <v>134</v>
      </c>
      <c r="T56" s="30" t="s">
        <v>415</v>
      </c>
      <c r="U56" s="2"/>
    </row>
    <row r="57" spans="2:23">
      <c r="B57" s="26" t="s">
        <v>15</v>
      </c>
      <c r="C57" s="27" t="s">
        <v>444</v>
      </c>
      <c r="D57" s="28">
        <v>5.78</v>
      </c>
      <c r="E57" s="28">
        <v>0</v>
      </c>
      <c r="F57" s="28">
        <v>0.5</v>
      </c>
      <c r="G57" s="28">
        <v>2</v>
      </c>
      <c r="H57" s="47">
        <f>SUM(D57:G57)</f>
        <v>8.2800000000000011</v>
      </c>
      <c r="I57" s="88" t="s">
        <v>109</v>
      </c>
      <c r="J57" s="146">
        <v>0.7329</v>
      </c>
      <c r="K57" s="39">
        <f>SUM(D57,E57,F57)/J57</f>
        <v>8.5686996861781974</v>
      </c>
      <c r="L57" s="28">
        <v>2.75</v>
      </c>
      <c r="M57" s="39">
        <f>SUM(K57:L57)</f>
        <v>11.318699686178197</v>
      </c>
      <c r="N57" s="29" t="s">
        <v>124</v>
      </c>
      <c r="O57" s="27" t="s">
        <v>12</v>
      </c>
      <c r="P57" s="29" t="s">
        <v>451</v>
      </c>
      <c r="Q57" s="29" t="s">
        <v>126</v>
      </c>
      <c r="R57" s="29" t="s">
        <v>120</v>
      </c>
      <c r="S57" s="30" t="s">
        <v>126</v>
      </c>
      <c r="T57" s="30" t="s">
        <v>415</v>
      </c>
      <c r="U57" s="2"/>
    </row>
    <row r="58" spans="2:23">
      <c r="B58" s="32"/>
      <c r="C58" s="33"/>
      <c r="D58" s="34"/>
      <c r="E58" s="34"/>
      <c r="F58" s="34"/>
      <c r="G58" s="48"/>
      <c r="H58" s="48"/>
      <c r="I58" s="58"/>
      <c r="J58" s="152"/>
      <c r="K58" s="44"/>
      <c r="L58" s="44"/>
      <c r="M58" s="44"/>
      <c r="N58" s="35"/>
      <c r="O58" s="33"/>
      <c r="P58" s="35"/>
      <c r="Q58" s="35"/>
      <c r="R58" s="35"/>
      <c r="S58" s="36"/>
      <c r="T58" s="115"/>
      <c r="U58" s="2"/>
    </row>
    <row r="59" spans="2:23">
      <c r="B59" s="26" t="s">
        <v>15</v>
      </c>
      <c r="C59" s="27" t="s">
        <v>427</v>
      </c>
      <c r="D59" s="28">
        <v>-108.7</v>
      </c>
      <c r="E59" s="28">
        <v>0</v>
      </c>
      <c r="F59" s="28"/>
      <c r="G59" s="28">
        <v>0</v>
      </c>
      <c r="H59" s="47">
        <v>-108.7</v>
      </c>
      <c r="I59" s="88" t="s">
        <v>110</v>
      </c>
      <c r="J59" s="153">
        <v>0.7823</v>
      </c>
      <c r="K59" s="39">
        <v>-137.29</v>
      </c>
      <c r="L59" s="28" t="s">
        <v>104</v>
      </c>
      <c r="M59" s="39" t="s">
        <v>104</v>
      </c>
      <c r="N59" s="29" t="s">
        <v>104</v>
      </c>
      <c r="O59" s="27" t="s">
        <v>432</v>
      </c>
      <c r="P59" s="29" t="s">
        <v>432</v>
      </c>
      <c r="Q59" s="29" t="s">
        <v>104</v>
      </c>
      <c r="R59" s="29" t="s">
        <v>104</v>
      </c>
      <c r="S59" s="30" t="s">
        <v>104</v>
      </c>
      <c r="T59" s="30" t="s">
        <v>104</v>
      </c>
      <c r="V59" s="2"/>
    </row>
    <row r="60" spans="2:23">
      <c r="B60" s="32"/>
      <c r="C60" s="33"/>
      <c r="D60" s="34"/>
      <c r="E60" s="34"/>
      <c r="F60" s="34"/>
      <c r="G60" s="48"/>
      <c r="H60" s="48"/>
      <c r="I60" s="58"/>
      <c r="J60" s="152"/>
      <c r="K60" s="44"/>
      <c r="L60" s="44"/>
      <c r="M60" s="44"/>
      <c r="N60" s="35"/>
      <c r="O60" s="33"/>
      <c r="P60" s="35"/>
      <c r="Q60" s="35"/>
      <c r="R60" s="35"/>
      <c r="S60" s="36"/>
      <c r="T60" s="115"/>
      <c r="U60" s="2"/>
    </row>
    <row r="61" spans="2:23">
      <c r="B61" s="26" t="s">
        <v>15</v>
      </c>
      <c r="C61" s="27" t="s">
        <v>172</v>
      </c>
      <c r="D61" s="28">
        <v>11.36</v>
      </c>
      <c r="E61" s="28">
        <v>0</v>
      </c>
      <c r="F61" s="28">
        <v>0.91</v>
      </c>
      <c r="G61" s="28">
        <v>2</v>
      </c>
      <c r="H61" s="47">
        <f t="shared" ref="H61:H62" si="8">SUM(D61:G61)</f>
        <v>14.27</v>
      </c>
      <c r="I61" s="88" t="s">
        <v>438</v>
      </c>
      <c r="J61" s="153">
        <v>0.73719999999999997</v>
      </c>
      <c r="K61" s="39">
        <f>SUM(D61/0.7372)</f>
        <v>15.40965816603364</v>
      </c>
      <c r="L61" s="28">
        <v>2.75</v>
      </c>
      <c r="M61" s="39">
        <f t="shared" ref="M61:M63" si="9">SUM(K61:L61)</f>
        <v>18.15965816603364</v>
      </c>
      <c r="N61" s="29" t="s">
        <v>81</v>
      </c>
      <c r="O61" s="27" t="s">
        <v>359</v>
      </c>
      <c r="P61" s="29" t="s">
        <v>439</v>
      </c>
      <c r="Q61" s="29" t="s">
        <v>84</v>
      </c>
      <c r="R61" s="29" t="s">
        <v>83</v>
      </c>
      <c r="S61" s="30" t="s">
        <v>440</v>
      </c>
      <c r="T61" s="30" t="s">
        <v>415</v>
      </c>
      <c r="U61" s="2"/>
    </row>
    <row r="62" spans="2:23">
      <c r="B62" s="26" t="s">
        <v>15</v>
      </c>
      <c r="C62" s="27" t="s">
        <v>436</v>
      </c>
      <c r="D62" s="28">
        <v>47.74</v>
      </c>
      <c r="E62" s="28">
        <v>0</v>
      </c>
      <c r="F62" s="28">
        <v>3.82</v>
      </c>
      <c r="G62" s="28">
        <v>2</v>
      </c>
      <c r="H62" s="47">
        <f t="shared" si="8"/>
        <v>53.56</v>
      </c>
      <c r="I62" s="88" t="s">
        <v>74</v>
      </c>
      <c r="J62" s="153">
        <v>0.73029999999999995</v>
      </c>
      <c r="K62" s="39">
        <f>SUM(D62/0.7303)</f>
        <v>65.370395727783105</v>
      </c>
      <c r="L62" s="28">
        <v>2.75</v>
      </c>
      <c r="M62" s="39">
        <f t="shared" si="9"/>
        <v>68.120395727783105</v>
      </c>
      <c r="N62" s="29" t="s">
        <v>76</v>
      </c>
      <c r="O62" s="27" t="s">
        <v>336</v>
      </c>
      <c r="P62" s="29" t="s">
        <v>437</v>
      </c>
      <c r="Q62" s="29" t="s">
        <v>83</v>
      </c>
      <c r="R62" s="29" t="s">
        <v>438</v>
      </c>
      <c r="S62" s="30" t="s">
        <v>440</v>
      </c>
      <c r="T62" s="30" t="s">
        <v>415</v>
      </c>
      <c r="U62" s="2" t="s">
        <v>443</v>
      </c>
    </row>
    <row r="63" spans="2:23">
      <c r="B63" s="26" t="s">
        <v>15</v>
      </c>
      <c r="C63" s="27" t="s">
        <v>434</v>
      </c>
      <c r="D63" s="28">
        <v>32.6</v>
      </c>
      <c r="E63" s="28">
        <v>0</v>
      </c>
      <c r="F63" s="28">
        <v>2.61</v>
      </c>
      <c r="G63" s="28">
        <v>2</v>
      </c>
      <c r="H63" s="47">
        <f>SUM(D63:G63)</f>
        <v>37.21</v>
      </c>
      <c r="I63" s="88" t="s">
        <v>74</v>
      </c>
      <c r="J63" s="153">
        <v>0.73029999999999995</v>
      </c>
      <c r="K63" s="39">
        <f>SUM(D63/0.7303)</f>
        <v>44.639189374229773</v>
      </c>
      <c r="L63" s="28">
        <v>2.79</v>
      </c>
      <c r="M63" s="39">
        <f t="shared" si="9"/>
        <v>47.429189374229772</v>
      </c>
      <c r="N63" s="29" t="s">
        <v>77</v>
      </c>
      <c r="O63" s="27" t="s">
        <v>12</v>
      </c>
      <c r="P63" s="29" t="s">
        <v>441</v>
      </c>
      <c r="Q63" s="29" t="s">
        <v>435</v>
      </c>
      <c r="R63" s="29" t="s">
        <v>440</v>
      </c>
      <c r="S63" s="30" t="s">
        <v>440</v>
      </c>
      <c r="T63" s="30"/>
      <c r="V63" s="2"/>
    </row>
    <row r="64" spans="2:23">
      <c r="B64" s="32"/>
      <c r="C64" s="33"/>
      <c r="D64" s="34"/>
      <c r="E64" s="34"/>
      <c r="F64" s="34"/>
      <c r="G64" s="48"/>
      <c r="H64" s="48"/>
      <c r="I64" s="58"/>
      <c r="J64" s="152"/>
      <c r="K64" s="44"/>
      <c r="L64" s="44"/>
      <c r="M64" s="44"/>
      <c r="N64" s="35"/>
      <c r="O64" s="33"/>
      <c r="P64" s="35"/>
      <c r="Q64" s="35"/>
      <c r="R64" s="35"/>
      <c r="S64" s="36"/>
      <c r="T64" s="115"/>
      <c r="U64" s="2"/>
    </row>
    <row r="65" spans="2:22">
      <c r="B65" s="26" t="s">
        <v>251</v>
      </c>
      <c r="C65" s="27" t="s">
        <v>252</v>
      </c>
      <c r="D65" s="28">
        <v>64.319999999999993</v>
      </c>
      <c r="E65" s="28">
        <v>0</v>
      </c>
      <c r="F65" s="28">
        <v>0</v>
      </c>
      <c r="G65" s="28">
        <v>2</v>
      </c>
      <c r="H65" s="47">
        <f t="shared" ref="H65" si="10">SUM(D65:G65)</f>
        <v>66.319999999999993</v>
      </c>
      <c r="I65" s="88" t="s">
        <v>46</v>
      </c>
      <c r="J65" s="153">
        <v>0.72838999999999998</v>
      </c>
      <c r="K65" s="39">
        <v>88.3</v>
      </c>
      <c r="L65" s="28">
        <v>2.75</v>
      </c>
      <c r="M65" s="39">
        <f t="shared" ref="M65" si="11">SUM(K65:L65)</f>
        <v>91.05</v>
      </c>
      <c r="N65" s="29" t="s">
        <v>430</v>
      </c>
      <c r="O65" s="27" t="s">
        <v>13</v>
      </c>
      <c r="P65" s="29" t="s">
        <v>431</v>
      </c>
      <c r="Q65" s="29" t="s">
        <v>62</v>
      </c>
      <c r="R65" s="29" t="s">
        <v>62</v>
      </c>
      <c r="S65" s="30" t="s">
        <v>70</v>
      </c>
      <c r="T65" s="30" t="s">
        <v>415</v>
      </c>
      <c r="U65" s="2"/>
    </row>
    <row r="66" spans="2:22">
      <c r="B66" s="26" t="s">
        <v>15</v>
      </c>
      <c r="C66" s="27" t="s">
        <v>428</v>
      </c>
      <c r="D66" s="28">
        <v>5.86</v>
      </c>
      <c r="E66" s="28">
        <v>0</v>
      </c>
      <c r="F66" s="28">
        <v>0.47</v>
      </c>
      <c r="G66" s="28">
        <v>2</v>
      </c>
      <c r="H66" s="47">
        <f>SUM(D66:G66)</f>
        <v>8.33</v>
      </c>
      <c r="I66" s="88" t="s">
        <v>46</v>
      </c>
      <c r="J66" s="153">
        <v>0.72829999999999995</v>
      </c>
      <c r="K66" s="39">
        <v>8.0500000000000007</v>
      </c>
      <c r="L66" s="28">
        <v>2.79</v>
      </c>
      <c r="M66" s="39">
        <f>SUM(K66:L66)</f>
        <v>10.84</v>
      </c>
      <c r="N66" s="29" t="s">
        <v>46</v>
      </c>
      <c r="O66" s="27" t="s">
        <v>350</v>
      </c>
      <c r="P66" s="29" t="s">
        <v>429</v>
      </c>
      <c r="Q66" s="29" t="s">
        <v>70</v>
      </c>
      <c r="R66" s="29" t="s">
        <v>433</v>
      </c>
      <c r="S66" s="30" t="s">
        <v>70</v>
      </c>
      <c r="T66" s="30" t="s">
        <v>415</v>
      </c>
      <c r="U66" s="2"/>
    </row>
    <row r="67" spans="2:22">
      <c r="B67" s="26" t="s">
        <v>15</v>
      </c>
      <c r="C67" s="27" t="s">
        <v>427</v>
      </c>
      <c r="D67" s="28">
        <v>108.7</v>
      </c>
      <c r="E67" s="28">
        <v>0</v>
      </c>
      <c r="F67" s="28">
        <v>8.6999999999999993</v>
      </c>
      <c r="G67" s="28">
        <v>0</v>
      </c>
      <c r="H67" s="47">
        <f t="shared" ref="H67" si="12">SUM(D67:G67)</f>
        <v>117.4</v>
      </c>
      <c r="I67" s="88" t="s">
        <v>46</v>
      </c>
      <c r="J67" s="153">
        <v>0.7823</v>
      </c>
      <c r="K67" s="39">
        <v>137.29</v>
      </c>
      <c r="L67" s="28" t="s">
        <v>104</v>
      </c>
      <c r="M67" s="39" t="s">
        <v>104</v>
      </c>
      <c r="N67" s="29" t="s">
        <v>104</v>
      </c>
      <c r="O67" s="27" t="s">
        <v>432</v>
      </c>
      <c r="P67" s="29" t="s">
        <v>432</v>
      </c>
      <c r="Q67" s="29" t="s">
        <v>70</v>
      </c>
      <c r="R67" s="29" t="s">
        <v>104</v>
      </c>
      <c r="S67" s="30" t="s">
        <v>104</v>
      </c>
      <c r="T67" s="30" t="s">
        <v>104</v>
      </c>
      <c r="U67" s="2"/>
    </row>
    <row r="68" spans="2:22">
      <c r="B68" s="32"/>
      <c r="C68" s="33"/>
      <c r="D68" s="34"/>
      <c r="E68" s="34"/>
      <c r="F68" s="34"/>
      <c r="G68" s="48"/>
      <c r="H68" s="48"/>
      <c r="I68" s="58"/>
      <c r="J68" s="152"/>
      <c r="K68" s="44"/>
      <c r="L68" s="44"/>
      <c r="M68" s="44"/>
      <c r="N68" s="35"/>
      <c r="O68" s="33"/>
      <c r="P68" s="35"/>
      <c r="Q68" s="35"/>
      <c r="R68" s="35"/>
      <c r="S68" s="36"/>
      <c r="T68" s="115"/>
      <c r="V68" s="2"/>
    </row>
    <row r="69" spans="2:22">
      <c r="B69" s="26" t="s">
        <v>15</v>
      </c>
      <c r="C69" s="27" t="s">
        <v>424</v>
      </c>
      <c r="D69" s="28">
        <v>158.54</v>
      </c>
      <c r="E69" s="28">
        <v>0</v>
      </c>
      <c r="F69" s="28">
        <v>0</v>
      </c>
      <c r="G69" s="28">
        <v>2</v>
      </c>
      <c r="H69" s="47">
        <f>SUM(D69:G69)</f>
        <v>160.54</v>
      </c>
      <c r="I69" s="88" t="s">
        <v>32</v>
      </c>
      <c r="J69" s="153">
        <v>0.73</v>
      </c>
      <c r="K69" s="39">
        <v>200.31</v>
      </c>
      <c r="L69" s="28">
        <v>2.79</v>
      </c>
      <c r="M69" s="39">
        <f>SUM(K69:L69)</f>
        <v>203.1</v>
      </c>
      <c r="N69" s="29" t="s">
        <v>35</v>
      </c>
      <c r="O69" s="27" t="s">
        <v>426</v>
      </c>
      <c r="P69" s="29" t="s">
        <v>425</v>
      </c>
      <c r="Q69" s="29" t="s">
        <v>22</v>
      </c>
      <c r="R69" s="29" t="s">
        <v>45</v>
      </c>
      <c r="S69" s="30" t="s">
        <v>22</v>
      </c>
      <c r="T69" s="30" t="s">
        <v>415</v>
      </c>
      <c r="U69" s="2"/>
    </row>
    <row r="70" spans="2:22">
      <c r="B70" s="26" t="s">
        <v>442</v>
      </c>
      <c r="C70" s="27" t="s">
        <v>421</v>
      </c>
      <c r="D70" s="28">
        <v>10.82</v>
      </c>
      <c r="E70" s="28">
        <v>0</v>
      </c>
      <c r="F70" s="28">
        <v>0</v>
      </c>
      <c r="G70" s="28">
        <v>2</v>
      </c>
      <c r="H70" s="47">
        <f>SUM(D70:G70)</f>
        <v>12.82</v>
      </c>
      <c r="I70" s="88" t="s">
        <v>21</v>
      </c>
      <c r="J70" s="153">
        <v>0.73</v>
      </c>
      <c r="K70" s="39">
        <v>15.03</v>
      </c>
      <c r="L70" s="28">
        <v>2.79</v>
      </c>
      <c r="M70" s="39">
        <f>SUM(K70:L70)</f>
        <v>17.82</v>
      </c>
      <c r="N70" s="29" t="s">
        <v>21</v>
      </c>
      <c r="O70" s="27" t="s">
        <v>12</v>
      </c>
      <c r="P70" s="29" t="s">
        <v>423</v>
      </c>
      <c r="Q70" s="29" t="s">
        <v>25</v>
      </c>
      <c r="R70" s="29" t="s">
        <v>35</v>
      </c>
      <c r="S70" s="30" t="s">
        <v>22</v>
      </c>
      <c r="T70" s="30" t="s">
        <v>415</v>
      </c>
      <c r="U70" s="2"/>
    </row>
    <row r="71" spans="2:22">
      <c r="B71" s="26" t="s">
        <v>15</v>
      </c>
      <c r="C71" s="27" t="s">
        <v>420</v>
      </c>
      <c r="D71" s="28">
        <v>7.6</v>
      </c>
      <c r="E71" s="28">
        <v>0</v>
      </c>
      <c r="F71" s="28">
        <v>0</v>
      </c>
      <c r="G71" s="28">
        <v>2</v>
      </c>
      <c r="H71" s="47">
        <f>SUM(D71:G71)</f>
        <v>9.6</v>
      </c>
      <c r="I71" s="88" t="s">
        <v>21</v>
      </c>
      <c r="J71" s="153">
        <v>0.72</v>
      </c>
      <c r="K71" s="39">
        <v>9.7200000000000006</v>
      </c>
      <c r="L71" s="28">
        <v>2.79</v>
      </c>
      <c r="M71" s="39">
        <f>SUM(K71:L71)</f>
        <v>12.510000000000002</v>
      </c>
      <c r="N71" s="29" t="s">
        <v>21</v>
      </c>
      <c r="O71" s="27" t="s">
        <v>350</v>
      </c>
      <c r="P71" s="29" t="s">
        <v>422</v>
      </c>
      <c r="Q71" s="29" t="s">
        <v>25</v>
      </c>
      <c r="R71" s="29" t="s">
        <v>24</v>
      </c>
      <c r="S71" s="30" t="s">
        <v>22</v>
      </c>
      <c r="T71" s="30" t="s">
        <v>415</v>
      </c>
    </row>
    <row r="72" spans="2:22" s="103" customFormat="1">
      <c r="B72" s="26" t="s">
        <v>15</v>
      </c>
      <c r="C72" s="27" t="s">
        <v>401</v>
      </c>
      <c r="D72" s="28">
        <v>-24.34</v>
      </c>
      <c r="E72" s="28">
        <v>0</v>
      </c>
      <c r="F72" s="28">
        <v>0</v>
      </c>
      <c r="G72" s="28">
        <v>0</v>
      </c>
      <c r="H72" s="47">
        <f>SUM(D72:G72)</f>
        <v>-24.34</v>
      </c>
      <c r="I72" s="88" t="s">
        <v>404</v>
      </c>
      <c r="J72" s="153" t="s">
        <v>104</v>
      </c>
      <c r="K72" s="39">
        <v>-34.28</v>
      </c>
      <c r="L72" s="28">
        <v>0</v>
      </c>
      <c r="M72" s="39">
        <f>SUM(K72:L72)</f>
        <v>-34.28</v>
      </c>
      <c r="N72" s="29" t="s">
        <v>22</v>
      </c>
      <c r="O72" s="27" t="s">
        <v>14</v>
      </c>
      <c r="P72" s="29"/>
      <c r="Q72" s="29" t="s">
        <v>27</v>
      </c>
      <c r="R72" s="29" t="s">
        <v>46</v>
      </c>
      <c r="S72" s="30"/>
      <c r="T72" s="30"/>
    </row>
    <row r="73" spans="2:22">
      <c r="B73" s="32"/>
      <c r="C73" s="33"/>
      <c r="D73" s="34"/>
      <c r="E73" s="34"/>
      <c r="F73" s="34"/>
      <c r="G73" s="48"/>
      <c r="H73" s="48"/>
      <c r="I73" s="58"/>
      <c r="J73" s="152"/>
      <c r="K73" s="44"/>
      <c r="L73" s="44"/>
      <c r="M73" s="44"/>
      <c r="N73" s="35"/>
      <c r="O73" s="33"/>
      <c r="P73" s="35"/>
      <c r="Q73" s="35"/>
      <c r="R73" s="35"/>
      <c r="S73" s="36"/>
      <c r="T73" s="115"/>
    </row>
    <row r="74" spans="2:22">
      <c r="B74" s="26" t="s">
        <v>15</v>
      </c>
      <c r="C74" s="27" t="s">
        <v>417</v>
      </c>
      <c r="D74" s="28">
        <v>57.1</v>
      </c>
      <c r="E74" s="28">
        <v>0</v>
      </c>
      <c r="F74" s="28">
        <v>0</v>
      </c>
      <c r="G74" s="28">
        <v>2</v>
      </c>
      <c r="H74" s="47">
        <f>SUM(D74:G74)</f>
        <v>59.1</v>
      </c>
      <c r="I74" s="88" t="s">
        <v>413</v>
      </c>
      <c r="J74" s="154">
        <v>0.71</v>
      </c>
      <c r="K74" s="117">
        <v>80.44</v>
      </c>
      <c r="L74" s="28">
        <v>2.79</v>
      </c>
      <c r="M74" s="39">
        <f>SUM(K74:L74)</f>
        <v>83.23</v>
      </c>
      <c r="N74" s="29" t="s">
        <v>412</v>
      </c>
      <c r="O74" s="27" t="s">
        <v>336</v>
      </c>
      <c r="P74" s="29" t="s">
        <v>419</v>
      </c>
      <c r="Q74" s="29" t="s">
        <v>27</v>
      </c>
      <c r="R74" s="29" t="s">
        <v>411</v>
      </c>
      <c r="S74" s="30" t="s">
        <v>27</v>
      </c>
      <c r="T74" s="30" t="s">
        <v>415</v>
      </c>
    </row>
    <row r="75" spans="2:22">
      <c r="B75" s="26" t="s">
        <v>15</v>
      </c>
      <c r="C75" s="27" t="s">
        <v>408</v>
      </c>
      <c r="D75" s="28">
        <v>14.46</v>
      </c>
      <c r="E75" s="28">
        <v>0</v>
      </c>
      <c r="F75" s="28">
        <v>0</v>
      </c>
      <c r="G75" s="28">
        <v>2</v>
      </c>
      <c r="H75" s="47">
        <f>SUM(D75:G75)</f>
        <v>16.46</v>
      </c>
      <c r="I75" s="88" t="s">
        <v>409</v>
      </c>
      <c r="J75" s="153">
        <v>0.71</v>
      </c>
      <c r="K75" s="39">
        <v>18.66</v>
      </c>
      <c r="L75" s="28">
        <v>2.79</v>
      </c>
      <c r="M75" s="39">
        <f>SUM(K75:L75)</f>
        <v>21.45</v>
      </c>
      <c r="N75" s="29" t="s">
        <v>413</v>
      </c>
      <c r="O75" s="27" t="s">
        <v>12</v>
      </c>
      <c r="P75" s="29" t="s">
        <v>418</v>
      </c>
      <c r="Q75" s="29" t="s">
        <v>21</v>
      </c>
      <c r="R75" s="29" t="s">
        <v>411</v>
      </c>
      <c r="S75" s="30" t="s">
        <v>27</v>
      </c>
      <c r="T75" s="30" t="s">
        <v>415</v>
      </c>
    </row>
    <row r="76" spans="2:22" ht="15.75" thickBot="1">
      <c r="B76" s="118"/>
      <c r="C76" s="119"/>
      <c r="D76" s="120"/>
      <c r="E76" s="120"/>
      <c r="F76" s="120"/>
      <c r="G76" s="121"/>
      <c r="H76" s="121"/>
      <c r="I76" s="122"/>
      <c r="J76" s="155"/>
      <c r="K76" s="123"/>
      <c r="L76" s="123"/>
      <c r="M76" s="123"/>
      <c r="N76" s="124"/>
      <c r="O76" s="119"/>
      <c r="P76" s="124"/>
      <c r="Q76" s="124"/>
      <c r="R76" s="124"/>
      <c r="S76" s="125"/>
      <c r="T76" s="126"/>
    </row>
    <row r="77" spans="2:22" ht="15.75" thickBot="1">
      <c r="B77" s="136"/>
      <c r="C77" s="137"/>
      <c r="D77" s="138">
        <f>SUM(D3:D75)</f>
        <v>1593.09</v>
      </c>
      <c r="E77" s="138">
        <f>SUM(E3:E75)</f>
        <v>67.06</v>
      </c>
      <c r="F77" s="138">
        <f>SUM(F3:F75)</f>
        <v>93.979999999999976</v>
      </c>
      <c r="G77" s="138">
        <f>SUM(G3:G75)</f>
        <v>82</v>
      </c>
      <c r="H77" s="138">
        <f>SUM(H3:H75)</f>
        <v>1836.1299999999999</v>
      </c>
      <c r="I77" s="139"/>
      <c r="J77" s="156">
        <f>AVERAGE(J3:J75)</f>
        <v>0.73515523809523831</v>
      </c>
      <c r="K77" s="149">
        <f>SUM(K3:K75)</f>
        <v>2351.0340620164079</v>
      </c>
      <c r="L77" s="138">
        <f>SUM(L3:L75)</f>
        <v>111.98000000000006</v>
      </c>
      <c r="M77" s="138">
        <f>SUM(M3:M75)</f>
        <v>2463.0140620164084</v>
      </c>
      <c r="N77" s="138">
        <f>SUM(N3:N75)</f>
        <v>0</v>
      </c>
      <c r="O77" s="137"/>
      <c r="P77" s="140"/>
      <c r="Q77" s="140"/>
      <c r="R77" s="140"/>
      <c r="S77" s="141"/>
      <c r="T77" s="142"/>
    </row>
    <row r="78" spans="2:22" ht="15.75" thickTop="1">
      <c r="B78" s="20"/>
    </row>
    <row r="79" spans="2:22">
      <c r="B79" s="20"/>
    </row>
    <row r="80" spans="2:22">
      <c r="B80" s="20"/>
    </row>
  </sheetData>
  <hyperlinks>
    <hyperlink ref="P19" r:id="rId1" tooltip="Tracking number" display="javascript:;"/>
  </hyperlinks>
  <pageMargins left="0.25" right="0.25" top="0.75" bottom="0.75" header="0.3" footer="0.3"/>
  <pageSetup scale="74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132"/>
  <sheetViews>
    <sheetView zoomScaleNormal="100" workbookViewId="0">
      <pane ySplit="2" topLeftCell="A3" activePane="bottomLeft" state="frozen"/>
      <selection pane="bottomLeft" activeCell="C4" sqref="C4"/>
    </sheetView>
  </sheetViews>
  <sheetFormatPr defaultRowHeight="15"/>
  <cols>
    <col min="1" max="1" width="3.7109375" customWidth="1"/>
    <col min="2" max="2" width="20.7109375" style="2" customWidth="1"/>
    <col min="3" max="3" width="25.7109375" style="2" customWidth="1"/>
    <col min="4" max="5" width="10.7109375" style="1" customWidth="1"/>
    <col min="6" max="6" width="7.7109375" style="1" customWidth="1"/>
    <col min="7" max="7" width="10.7109375" style="1" customWidth="1"/>
    <col min="8" max="8" width="8.7109375" style="2" customWidth="1"/>
    <col min="9" max="9" width="10.7109375" style="1" customWidth="1"/>
    <col min="10" max="10" width="7.7109375" style="1" customWidth="1"/>
    <col min="11" max="11" width="10.7109375" style="1" customWidth="1"/>
    <col min="12" max="12" width="8.7109375" style="2" customWidth="1"/>
    <col min="13" max="13" width="16" style="2" bestFit="1" customWidth="1"/>
    <col min="14" max="14" width="25.7109375" style="2" customWidth="1"/>
    <col min="15" max="17" width="8.7109375" style="2" customWidth="1"/>
    <col min="18" max="18" width="12.7109375" style="2" customWidth="1"/>
    <col min="19" max="19" width="13.85546875" style="89" bestFit="1" customWidth="1"/>
    <col min="20" max="20" width="25.28515625" bestFit="1" customWidth="1"/>
    <col min="21" max="21" width="19.42578125" customWidth="1"/>
  </cols>
  <sheetData>
    <row r="1" spans="2:22" ht="15.75" thickBot="1">
      <c r="B1" s="143">
        <v>2018</v>
      </c>
      <c r="D1" s="5"/>
    </row>
    <row r="2" spans="2:22" s="103" customFormat="1" ht="16.5" thickTop="1" thickBot="1">
      <c r="B2" s="96" t="s">
        <v>2</v>
      </c>
      <c r="C2" s="97" t="s">
        <v>3</v>
      </c>
      <c r="D2" s="98" t="s">
        <v>0</v>
      </c>
      <c r="E2" s="98" t="s">
        <v>1</v>
      </c>
      <c r="F2" s="99" t="s">
        <v>79</v>
      </c>
      <c r="G2" s="99" t="s">
        <v>10</v>
      </c>
      <c r="H2" s="100" t="s">
        <v>5</v>
      </c>
      <c r="I2" s="101" t="s">
        <v>80</v>
      </c>
      <c r="J2" s="101" t="s">
        <v>79</v>
      </c>
      <c r="K2" s="101" t="s">
        <v>11</v>
      </c>
      <c r="L2" s="98" t="s">
        <v>6</v>
      </c>
      <c r="M2" s="98" t="s">
        <v>8</v>
      </c>
      <c r="N2" s="98" t="s">
        <v>9</v>
      </c>
      <c r="O2" s="98" t="s">
        <v>4</v>
      </c>
      <c r="P2" s="98" t="s">
        <v>7</v>
      </c>
      <c r="Q2" s="102" t="s">
        <v>50</v>
      </c>
      <c r="R2" s="112" t="s">
        <v>373</v>
      </c>
      <c r="S2" s="110" t="s">
        <v>325</v>
      </c>
    </row>
    <row r="3" spans="2:22">
      <c r="B3" s="26" t="s">
        <v>15</v>
      </c>
      <c r="C3" s="27" t="s">
        <v>406</v>
      </c>
      <c r="D3" s="28">
        <v>47.32</v>
      </c>
      <c r="E3" s="28">
        <v>0</v>
      </c>
      <c r="F3" s="28">
        <v>2</v>
      </c>
      <c r="G3" s="49">
        <f>SUM(D3:F3)</f>
        <v>49.32</v>
      </c>
      <c r="H3" s="88" t="s">
        <v>407</v>
      </c>
      <c r="I3" s="39">
        <v>66.64</v>
      </c>
      <c r="J3" s="28">
        <v>2.79</v>
      </c>
      <c r="K3" s="39">
        <f>SUM(I3:J3)</f>
        <v>69.430000000000007</v>
      </c>
      <c r="L3" s="29" t="s">
        <v>409</v>
      </c>
      <c r="M3" s="27" t="s">
        <v>13</v>
      </c>
      <c r="N3" s="29" t="s">
        <v>410</v>
      </c>
      <c r="O3" s="29" t="s">
        <v>411</v>
      </c>
      <c r="P3" s="29" t="s">
        <v>411</v>
      </c>
      <c r="Q3" s="30" t="s">
        <v>27</v>
      </c>
      <c r="R3" s="30" t="s">
        <v>415</v>
      </c>
      <c r="S3" s="89">
        <v>0.71010200000000001</v>
      </c>
      <c r="U3" s="2"/>
    </row>
    <row r="4" spans="2:22">
      <c r="B4" s="26" t="s">
        <v>15</v>
      </c>
      <c r="C4" s="27" t="s">
        <v>401</v>
      </c>
      <c r="D4" s="28">
        <v>24.34</v>
      </c>
      <c r="E4" s="28">
        <v>0</v>
      </c>
      <c r="F4" s="28">
        <v>2</v>
      </c>
      <c r="G4" s="47">
        <f>SUM(D4:F4)</f>
        <v>26.34</v>
      </c>
      <c r="H4" s="88" t="s">
        <v>404</v>
      </c>
      <c r="I4" s="39">
        <v>34.28</v>
      </c>
      <c r="J4" s="28">
        <v>2.79</v>
      </c>
      <c r="K4" s="39">
        <f>SUM(I4:J4)</f>
        <v>37.07</v>
      </c>
      <c r="L4" s="29" t="s">
        <v>413</v>
      </c>
      <c r="M4" s="27" t="s">
        <v>359</v>
      </c>
      <c r="N4" s="29" t="s">
        <v>414</v>
      </c>
      <c r="O4" s="29" t="s">
        <v>27</v>
      </c>
      <c r="P4" s="29" t="s">
        <v>411</v>
      </c>
      <c r="Q4" s="30" t="s">
        <v>27</v>
      </c>
      <c r="R4" s="30" t="s">
        <v>415</v>
      </c>
      <c r="S4" s="89">
        <v>0.71010200000000001</v>
      </c>
      <c r="U4" s="2"/>
    </row>
    <row r="5" spans="2:22">
      <c r="B5" s="26" t="s">
        <v>15</v>
      </c>
      <c r="C5" s="27" t="s">
        <v>402</v>
      </c>
      <c r="D5" s="28">
        <v>86</v>
      </c>
      <c r="E5" s="28">
        <v>12.9</v>
      </c>
      <c r="F5" s="28">
        <v>2</v>
      </c>
      <c r="G5" s="47">
        <f>SUM(D5:F5)</f>
        <v>100.9</v>
      </c>
      <c r="H5" s="88" t="s">
        <v>403</v>
      </c>
      <c r="I5" s="39">
        <v>139.28</v>
      </c>
      <c r="J5" s="28">
        <v>2.79</v>
      </c>
      <c r="K5" s="39">
        <f>SUM(I5:J5)</f>
        <v>142.07</v>
      </c>
      <c r="L5" s="29" t="s">
        <v>404</v>
      </c>
      <c r="M5" s="27" t="s">
        <v>12</v>
      </c>
      <c r="N5" s="29" t="s">
        <v>405</v>
      </c>
      <c r="O5" s="29" t="s">
        <v>412</v>
      </c>
      <c r="P5" s="29" t="s">
        <v>412</v>
      </c>
      <c r="Q5" s="30" t="s">
        <v>27</v>
      </c>
      <c r="R5" s="30" t="s">
        <v>415</v>
      </c>
      <c r="S5" s="89">
        <v>0.71010200000000001</v>
      </c>
      <c r="U5" s="2"/>
    </row>
    <row r="6" spans="2:22">
      <c r="B6" s="32"/>
      <c r="C6" s="33"/>
      <c r="D6" s="34"/>
      <c r="E6" s="34"/>
      <c r="F6" s="48"/>
      <c r="G6" s="48"/>
      <c r="H6" s="58"/>
      <c r="I6" s="44"/>
      <c r="J6" s="44"/>
      <c r="K6" s="44"/>
      <c r="L6" s="35"/>
      <c r="M6" s="33"/>
      <c r="N6" s="35"/>
      <c r="O6" s="35"/>
      <c r="P6" s="35"/>
      <c r="Q6" s="36"/>
      <c r="R6" s="115"/>
      <c r="V6" s="2"/>
    </row>
    <row r="7" spans="2:22">
      <c r="B7" s="26" t="s">
        <v>15</v>
      </c>
      <c r="C7" s="27" t="s">
        <v>393</v>
      </c>
      <c r="D7" s="28">
        <v>26.09</v>
      </c>
      <c r="E7" s="28">
        <v>0</v>
      </c>
      <c r="F7" s="28">
        <v>2</v>
      </c>
      <c r="G7" s="47">
        <f>SUM(D7:F7)</f>
        <v>28.09</v>
      </c>
      <c r="H7" s="88" t="s">
        <v>392</v>
      </c>
      <c r="I7" s="39">
        <v>36.33</v>
      </c>
      <c r="J7" s="28">
        <v>2.75</v>
      </c>
      <c r="K7" s="39">
        <f>SUM(I7:J7)</f>
        <v>39.08</v>
      </c>
      <c r="L7" s="29" t="s">
        <v>397</v>
      </c>
      <c r="M7" s="27" t="s">
        <v>12</v>
      </c>
      <c r="N7" s="29" t="s">
        <v>395</v>
      </c>
      <c r="O7" s="29" t="s">
        <v>396</v>
      </c>
      <c r="P7" s="29" t="s">
        <v>399</v>
      </c>
      <c r="Q7" s="30" t="s">
        <v>407</v>
      </c>
      <c r="R7" s="116" t="s">
        <v>415</v>
      </c>
      <c r="S7" s="89">
        <v>0.71819900000000003</v>
      </c>
      <c r="U7" s="2"/>
    </row>
    <row r="8" spans="2:22">
      <c r="B8" s="26" t="s">
        <v>15</v>
      </c>
      <c r="C8" s="27" t="s">
        <v>388</v>
      </c>
      <c r="D8" s="28">
        <v>13.98</v>
      </c>
      <c r="E8" s="28">
        <v>0</v>
      </c>
      <c r="F8" s="28">
        <v>2</v>
      </c>
      <c r="G8" s="47">
        <f>SUM(D8:F8)</f>
        <v>15.98</v>
      </c>
      <c r="H8" s="88" t="s">
        <v>387</v>
      </c>
      <c r="I8" s="39">
        <v>19.45</v>
      </c>
      <c r="J8" s="28">
        <v>2.75</v>
      </c>
      <c r="K8" s="39">
        <f>SUM(I8:J8)</f>
        <v>22.2</v>
      </c>
      <c r="L8" s="29" t="s">
        <v>387</v>
      </c>
      <c r="M8" s="27" t="s">
        <v>350</v>
      </c>
      <c r="N8" s="29" t="s">
        <v>389</v>
      </c>
      <c r="O8" s="29" t="s">
        <v>390</v>
      </c>
      <c r="P8" s="29" t="s">
        <v>390</v>
      </c>
      <c r="Q8" s="30" t="s">
        <v>407</v>
      </c>
      <c r="R8" s="116" t="s">
        <v>415</v>
      </c>
      <c r="S8" s="89">
        <v>0.71873100000000001</v>
      </c>
      <c r="U8" s="2"/>
    </row>
    <row r="9" spans="2:22">
      <c r="B9" s="26" t="s">
        <v>15</v>
      </c>
      <c r="C9" s="27" t="s">
        <v>386</v>
      </c>
      <c r="D9" s="28">
        <v>30.72</v>
      </c>
      <c r="E9" s="28">
        <v>2</v>
      </c>
      <c r="F9" s="28">
        <v>2</v>
      </c>
      <c r="G9" s="47">
        <f>SUM(D9:F9)</f>
        <v>34.72</v>
      </c>
      <c r="H9" s="88" t="s">
        <v>387</v>
      </c>
      <c r="I9" s="39">
        <v>42.74</v>
      </c>
      <c r="J9" s="28">
        <v>2.75</v>
      </c>
      <c r="K9" s="39">
        <f>SUM(I9:J9)</f>
        <v>45.49</v>
      </c>
      <c r="L9" s="29" t="s">
        <v>392</v>
      </c>
      <c r="M9" s="27" t="s">
        <v>12</v>
      </c>
      <c r="N9" s="29" t="s">
        <v>398</v>
      </c>
      <c r="O9" s="29" t="s">
        <v>24</v>
      </c>
      <c r="P9" s="29" t="s">
        <v>400</v>
      </c>
      <c r="Q9" s="30" t="s">
        <v>407</v>
      </c>
      <c r="R9" s="116" t="s">
        <v>415</v>
      </c>
      <c r="S9" s="89">
        <v>0.71873100000000001</v>
      </c>
      <c r="U9" s="2"/>
    </row>
    <row r="10" spans="2:22">
      <c r="B10" s="32"/>
      <c r="C10" s="33"/>
      <c r="D10" s="34"/>
      <c r="E10" s="34"/>
      <c r="F10" s="48"/>
      <c r="G10" s="48"/>
      <c r="H10" s="58"/>
      <c r="I10" s="44"/>
      <c r="J10" s="44"/>
      <c r="K10" s="44"/>
      <c r="L10" s="35"/>
      <c r="M10" s="33"/>
      <c r="N10" s="35"/>
      <c r="O10" s="35"/>
      <c r="P10" s="35"/>
      <c r="Q10" s="36"/>
      <c r="R10" s="115"/>
      <c r="V10" s="2"/>
    </row>
    <row r="11" spans="2:22">
      <c r="B11" s="26" t="s">
        <v>15</v>
      </c>
      <c r="C11" s="27" t="s">
        <v>394</v>
      </c>
      <c r="D11" s="28">
        <v>-140.04</v>
      </c>
      <c r="E11" s="28">
        <v>0</v>
      </c>
      <c r="F11" s="28">
        <v>0</v>
      </c>
      <c r="G11" s="47">
        <f>SUM(D11:F11)</f>
        <v>-140.04</v>
      </c>
      <c r="H11" s="88" t="s">
        <v>375</v>
      </c>
      <c r="I11" s="39">
        <v>-193.44</v>
      </c>
      <c r="J11" s="28">
        <v>0</v>
      </c>
      <c r="K11" s="39">
        <f>SUM(I11:J11)</f>
        <v>-193.44</v>
      </c>
      <c r="L11" s="29" t="s">
        <v>375</v>
      </c>
      <c r="M11" s="27" t="s">
        <v>12</v>
      </c>
      <c r="N11" s="29" t="s">
        <v>377</v>
      </c>
      <c r="O11" s="29" t="s">
        <v>104</v>
      </c>
      <c r="P11" s="29" t="s">
        <v>400</v>
      </c>
      <c r="Q11" s="104"/>
      <c r="R11" s="116" t="s">
        <v>415</v>
      </c>
      <c r="T11" t="s">
        <v>376</v>
      </c>
      <c r="V11" s="2"/>
    </row>
    <row r="12" spans="2:22">
      <c r="B12" s="32"/>
      <c r="C12" s="33"/>
      <c r="D12" s="34"/>
      <c r="E12" s="34"/>
      <c r="F12" s="48"/>
      <c r="G12" s="48"/>
      <c r="H12" s="58"/>
      <c r="I12" s="44"/>
      <c r="J12" s="44"/>
      <c r="K12" s="44"/>
      <c r="L12" s="35"/>
      <c r="M12" s="33"/>
      <c r="N12" s="35"/>
      <c r="O12" s="35"/>
      <c r="P12" s="35"/>
      <c r="Q12" s="36"/>
      <c r="R12" s="115"/>
      <c r="V12" s="2"/>
    </row>
    <row r="13" spans="2:22">
      <c r="B13" s="26" t="s">
        <v>15</v>
      </c>
      <c r="C13" s="27" t="s">
        <v>278</v>
      </c>
      <c r="D13" s="28">
        <v>201.75</v>
      </c>
      <c r="E13" s="28">
        <v>10.8</v>
      </c>
      <c r="F13" s="28">
        <v>2</v>
      </c>
      <c r="G13" s="47">
        <f>SUM(D13:F13)</f>
        <v>214.55</v>
      </c>
      <c r="H13" s="88" t="s">
        <v>374</v>
      </c>
      <c r="I13" s="39">
        <v>293.64999999999998</v>
      </c>
      <c r="J13" s="28">
        <v>2.75</v>
      </c>
      <c r="K13" s="39">
        <f>SUM(I13:J13)</f>
        <v>296.39999999999998</v>
      </c>
      <c r="L13" s="29" t="s">
        <v>385</v>
      </c>
      <c r="M13" s="27" t="s">
        <v>13</v>
      </c>
      <c r="N13" s="29" t="s">
        <v>391</v>
      </c>
      <c r="O13" s="29" t="s">
        <v>375</v>
      </c>
      <c r="P13" s="29" t="s">
        <v>392</v>
      </c>
      <c r="Q13" s="30" t="s">
        <v>375</v>
      </c>
      <c r="R13" s="116" t="s">
        <v>415</v>
      </c>
      <c r="S13" s="89">
        <v>0.72382599999999997</v>
      </c>
      <c r="U13" s="2"/>
    </row>
    <row r="14" spans="2:22">
      <c r="B14" s="26" t="s">
        <v>15</v>
      </c>
      <c r="C14" s="27" t="s">
        <v>276</v>
      </c>
      <c r="D14" s="28">
        <v>17.489999999999998</v>
      </c>
      <c r="E14" s="28">
        <v>0</v>
      </c>
      <c r="F14" s="28">
        <v>2</v>
      </c>
      <c r="G14" s="47">
        <f>SUM(D14:F14)</f>
        <v>19.489999999999998</v>
      </c>
      <c r="H14" s="88" t="s">
        <v>370</v>
      </c>
      <c r="I14" s="39">
        <v>24.16</v>
      </c>
      <c r="J14" s="28">
        <v>2.75</v>
      </c>
      <c r="K14" s="39">
        <f>SUM(I14:J14)</f>
        <v>26.91</v>
      </c>
      <c r="L14" s="29" t="s">
        <v>369</v>
      </c>
      <c r="M14" s="27" t="s">
        <v>12</v>
      </c>
      <c r="N14" s="29" t="s">
        <v>372</v>
      </c>
      <c r="O14" s="29" t="s">
        <v>371</v>
      </c>
      <c r="P14" s="29" t="s">
        <v>385</v>
      </c>
      <c r="Q14" s="30" t="s">
        <v>375</v>
      </c>
      <c r="R14" s="116" t="s">
        <v>415</v>
      </c>
      <c r="S14" s="89">
        <v>0.72404199999999996</v>
      </c>
      <c r="U14" s="2"/>
    </row>
    <row r="15" spans="2:22">
      <c r="B15" s="32"/>
      <c r="C15" s="33"/>
      <c r="D15" s="34"/>
      <c r="E15" s="34"/>
      <c r="F15" s="48"/>
      <c r="G15" s="48"/>
      <c r="H15" s="58"/>
      <c r="I15" s="44"/>
      <c r="J15" s="44"/>
      <c r="K15" s="44"/>
      <c r="L15" s="35"/>
      <c r="M15" s="33"/>
      <c r="N15" s="35"/>
      <c r="O15" s="35"/>
      <c r="P15" s="35"/>
      <c r="Q15" s="36"/>
      <c r="R15" s="115"/>
      <c r="S15"/>
      <c r="U15" s="2"/>
    </row>
    <row r="16" spans="2:22">
      <c r="B16" s="26" t="s">
        <v>15</v>
      </c>
      <c r="C16" s="27" t="s">
        <v>364</v>
      </c>
      <c r="D16" s="28">
        <v>16.86</v>
      </c>
      <c r="E16" s="28">
        <v>0</v>
      </c>
      <c r="F16" s="28">
        <v>2</v>
      </c>
      <c r="G16" s="47">
        <f>SUM(D16:F16)</f>
        <v>18.86</v>
      </c>
      <c r="H16" s="88" t="s">
        <v>357</v>
      </c>
      <c r="I16" s="39">
        <v>23.33</v>
      </c>
      <c r="J16" s="28">
        <v>2.75</v>
      </c>
      <c r="K16" s="39">
        <f>SUM(I16:J16)</f>
        <v>26.08</v>
      </c>
      <c r="L16" s="29" t="s">
        <v>357</v>
      </c>
      <c r="M16" s="27" t="s">
        <v>12</v>
      </c>
      <c r="N16" s="29" t="s">
        <v>366</v>
      </c>
      <c r="O16" s="29" t="s">
        <v>369</v>
      </c>
      <c r="P16" s="61" t="s">
        <v>369</v>
      </c>
      <c r="Q16" s="30"/>
      <c r="R16" s="116" t="s">
        <v>415</v>
      </c>
      <c r="S16" s="89">
        <v>0.72393399999999997</v>
      </c>
      <c r="U16" s="2"/>
    </row>
    <row r="17" spans="2:21">
      <c r="B17" s="26" t="s">
        <v>15</v>
      </c>
      <c r="C17" s="27" t="s">
        <v>363</v>
      </c>
      <c r="D17" s="28">
        <v>140.04</v>
      </c>
      <c r="E17" s="28">
        <v>0</v>
      </c>
      <c r="F17" s="28">
        <v>2</v>
      </c>
      <c r="G17" s="47">
        <f>SUM(D17:F17)</f>
        <v>142.04</v>
      </c>
      <c r="H17" s="88" t="s">
        <v>357</v>
      </c>
      <c r="I17" s="39">
        <v>193.44</v>
      </c>
      <c r="J17" s="28">
        <v>2.75</v>
      </c>
      <c r="K17" s="39">
        <f>SUM(I17:J17)</f>
        <v>196.19</v>
      </c>
      <c r="L17" s="29" t="s">
        <v>367</v>
      </c>
      <c r="M17" s="27" t="s">
        <v>12</v>
      </c>
      <c r="N17" s="29" t="s">
        <v>368</v>
      </c>
      <c r="O17" s="29" t="s">
        <v>369</v>
      </c>
      <c r="P17" s="29" t="s">
        <v>369</v>
      </c>
      <c r="Q17" s="104" t="s">
        <v>369</v>
      </c>
      <c r="R17" s="116" t="s">
        <v>415</v>
      </c>
      <c r="S17" s="89">
        <v>0.72393399999999997</v>
      </c>
      <c r="T17" t="s">
        <v>356</v>
      </c>
      <c r="U17" s="2"/>
    </row>
    <row r="18" spans="2:21">
      <c r="B18" s="26" t="s">
        <v>15</v>
      </c>
      <c r="C18" s="27" t="s">
        <v>312</v>
      </c>
      <c r="D18" s="28">
        <v>0</v>
      </c>
      <c r="E18" s="28">
        <v>0</v>
      </c>
      <c r="F18" s="28">
        <v>2</v>
      </c>
      <c r="G18" s="47">
        <f>SUM(D18:F18)</f>
        <v>2</v>
      </c>
      <c r="H18" s="88" t="s">
        <v>352</v>
      </c>
      <c r="I18" s="39">
        <v>0</v>
      </c>
      <c r="J18" s="28">
        <v>2.75</v>
      </c>
      <c r="K18" s="39">
        <f>SUM(I18:J18)</f>
        <v>2.75</v>
      </c>
      <c r="L18" s="29" t="s">
        <v>361</v>
      </c>
      <c r="M18" s="27" t="s">
        <v>12</v>
      </c>
      <c r="N18" s="29" t="s">
        <v>355</v>
      </c>
      <c r="O18" s="29" t="s">
        <v>357</v>
      </c>
      <c r="P18" s="29" t="s">
        <v>362</v>
      </c>
      <c r="Q18" s="30" t="s">
        <v>369</v>
      </c>
      <c r="R18" s="116" t="s">
        <v>416</v>
      </c>
      <c r="S18" s="89" t="s">
        <v>104</v>
      </c>
      <c r="T18" s="95" t="s">
        <v>365</v>
      </c>
      <c r="U18" s="2"/>
    </row>
    <row r="19" spans="2:21">
      <c r="B19" s="26" t="s">
        <v>15</v>
      </c>
      <c r="C19" s="27" t="s">
        <v>351</v>
      </c>
      <c r="D19" s="28">
        <v>6.29</v>
      </c>
      <c r="E19" s="28">
        <v>0</v>
      </c>
      <c r="F19" s="28">
        <v>2</v>
      </c>
      <c r="G19" s="47">
        <f>SUM(D19:F19)</f>
        <v>8.2899999999999991</v>
      </c>
      <c r="H19" s="88" t="s">
        <v>352</v>
      </c>
      <c r="I19" s="39">
        <v>8.69</v>
      </c>
      <c r="J19" s="28">
        <v>2.75</v>
      </c>
      <c r="K19" s="39">
        <f>SUM(I19:J19)</f>
        <v>11.44</v>
      </c>
      <c r="L19" s="29" t="s">
        <v>360</v>
      </c>
      <c r="M19" s="27" t="s">
        <v>359</v>
      </c>
      <c r="N19" s="94" t="s">
        <v>358</v>
      </c>
      <c r="O19" s="29" t="s">
        <v>353</v>
      </c>
      <c r="P19" s="29" t="s">
        <v>357</v>
      </c>
      <c r="Q19" s="30" t="s">
        <v>369</v>
      </c>
      <c r="R19" s="116" t="s">
        <v>415</v>
      </c>
      <c r="S19" s="89">
        <v>0.72393399999999997</v>
      </c>
    </row>
    <row r="20" spans="2:21">
      <c r="B20" s="26" t="s">
        <v>15</v>
      </c>
      <c r="C20" s="27" t="s">
        <v>342</v>
      </c>
      <c r="D20" s="28">
        <v>9.8000000000000007</v>
      </c>
      <c r="E20" s="28">
        <v>0</v>
      </c>
      <c r="F20" s="28">
        <v>2</v>
      </c>
      <c r="G20" s="47">
        <f>SUM(D20:F20)</f>
        <v>11.8</v>
      </c>
      <c r="H20" s="88" t="s">
        <v>315</v>
      </c>
      <c r="I20" s="39">
        <v>13.46</v>
      </c>
      <c r="J20" s="28">
        <v>2.72</v>
      </c>
      <c r="K20" s="39">
        <f>SUM(I20:J20)</f>
        <v>16.18</v>
      </c>
      <c r="L20" s="29" t="s">
        <v>315</v>
      </c>
      <c r="M20" s="27" t="s">
        <v>317</v>
      </c>
      <c r="N20" s="29" t="s">
        <v>343</v>
      </c>
      <c r="O20" s="29" t="s">
        <v>357</v>
      </c>
      <c r="P20" s="24" t="s">
        <v>362</v>
      </c>
      <c r="Q20" s="30" t="s">
        <v>369</v>
      </c>
      <c r="R20" s="116" t="s">
        <v>415</v>
      </c>
      <c r="S20" s="89">
        <v>0.72784499999999996</v>
      </c>
      <c r="T20" s="2"/>
    </row>
    <row r="21" spans="2:21">
      <c r="B21" s="32"/>
      <c r="C21" s="33"/>
      <c r="D21" s="34"/>
      <c r="E21" s="34"/>
      <c r="F21" s="48"/>
      <c r="G21" s="48"/>
      <c r="H21" s="58"/>
      <c r="I21" s="44"/>
      <c r="J21" s="44"/>
      <c r="K21" s="44"/>
      <c r="L21" s="35"/>
      <c r="M21" s="33"/>
      <c r="N21" s="35"/>
      <c r="O21" s="35"/>
      <c r="P21" s="35"/>
      <c r="Q21" s="36"/>
      <c r="R21" s="115"/>
      <c r="U21" s="2"/>
    </row>
    <row r="22" spans="2:21">
      <c r="B22" s="26" t="s">
        <v>346</v>
      </c>
      <c r="C22" s="27" t="s">
        <v>347</v>
      </c>
      <c r="D22" s="28">
        <v>125</v>
      </c>
      <c r="E22" s="28">
        <v>0</v>
      </c>
      <c r="F22" s="28">
        <v>2</v>
      </c>
      <c r="G22" s="47">
        <f>SUM(D22:F22)</f>
        <v>127</v>
      </c>
      <c r="H22" s="88" t="s">
        <v>311</v>
      </c>
      <c r="I22" s="39">
        <v>334</v>
      </c>
      <c r="J22" s="28">
        <v>2.75</v>
      </c>
      <c r="K22" s="39">
        <f>SUM(I22:J22)</f>
        <v>336.75</v>
      </c>
      <c r="L22" s="29" t="s">
        <v>334</v>
      </c>
      <c r="M22" s="27" t="s">
        <v>14</v>
      </c>
      <c r="N22" s="29" t="s">
        <v>349</v>
      </c>
      <c r="O22" s="29" t="s">
        <v>348</v>
      </c>
      <c r="P22" s="29" t="s">
        <v>348</v>
      </c>
      <c r="Q22" s="30" t="s">
        <v>352</v>
      </c>
      <c r="R22" s="116" t="s">
        <v>415</v>
      </c>
      <c r="S22" s="89" t="s">
        <v>354</v>
      </c>
    </row>
    <row r="23" spans="2:21">
      <c r="B23" s="26" t="s">
        <v>15</v>
      </c>
      <c r="C23" s="27" t="s">
        <v>331</v>
      </c>
      <c r="D23" s="28">
        <v>25</v>
      </c>
      <c r="E23" s="28">
        <v>0</v>
      </c>
      <c r="F23" s="28">
        <v>2</v>
      </c>
      <c r="G23" s="47">
        <f>SUM(D23:F23)</f>
        <v>27</v>
      </c>
      <c r="H23" s="88" t="s">
        <v>327</v>
      </c>
      <c r="I23" s="39">
        <v>34.17</v>
      </c>
      <c r="J23" s="28">
        <v>2.72</v>
      </c>
      <c r="K23" s="39">
        <f>SUM(I23:J23)</f>
        <v>36.89</v>
      </c>
      <c r="L23" s="29" t="s">
        <v>333</v>
      </c>
      <c r="M23" s="27" t="s">
        <v>12</v>
      </c>
      <c r="N23" s="29" t="s">
        <v>338</v>
      </c>
      <c r="O23" s="29" t="s">
        <v>339</v>
      </c>
      <c r="P23" s="29" t="s">
        <v>334</v>
      </c>
      <c r="Q23" s="30" t="s">
        <v>352</v>
      </c>
      <c r="R23" s="116" t="s">
        <v>416</v>
      </c>
      <c r="S23" s="89">
        <v>0.73163299999999998</v>
      </c>
      <c r="U23" s="2"/>
    </row>
    <row r="24" spans="2:21">
      <c r="B24" s="32"/>
      <c r="C24" s="33"/>
      <c r="D24" s="34"/>
      <c r="E24" s="34"/>
      <c r="F24" s="48"/>
      <c r="G24" s="48"/>
      <c r="H24" s="58"/>
      <c r="I24" s="44"/>
      <c r="J24" s="44"/>
      <c r="K24" s="44"/>
      <c r="L24" s="35"/>
      <c r="M24" s="33"/>
      <c r="N24" s="35"/>
      <c r="O24" s="35"/>
      <c r="P24" s="35"/>
      <c r="Q24" s="36"/>
      <c r="R24" s="115"/>
      <c r="S24" s="89">
        <v>0.73163299999999998</v>
      </c>
      <c r="T24" s="91"/>
      <c r="U24" s="2"/>
    </row>
    <row r="25" spans="2:21">
      <c r="B25" s="26" t="s">
        <v>15</v>
      </c>
      <c r="C25" s="27" t="s">
        <v>330</v>
      </c>
      <c r="D25" s="28">
        <v>73.42</v>
      </c>
      <c r="E25" s="28">
        <v>0</v>
      </c>
      <c r="F25" s="28">
        <v>2</v>
      </c>
      <c r="G25" s="47">
        <f t="shared" ref="G25:G32" si="0">SUM(D25:F25)</f>
        <v>75.42</v>
      </c>
      <c r="H25" s="88" t="s">
        <v>327</v>
      </c>
      <c r="I25" s="39">
        <v>100.35</v>
      </c>
      <c r="J25" s="28">
        <v>2.72</v>
      </c>
      <c r="K25" s="39">
        <f t="shared" ref="K25:K32" si="1">SUM(I25:J25)</f>
        <v>103.07</v>
      </c>
      <c r="L25" s="29" t="s">
        <v>327</v>
      </c>
      <c r="M25" s="27" t="s">
        <v>336</v>
      </c>
      <c r="N25" s="29" t="s">
        <v>335</v>
      </c>
      <c r="O25" s="29" t="s">
        <v>337</v>
      </c>
      <c r="P25" s="29" t="s">
        <v>333</v>
      </c>
      <c r="Q25" s="30" t="s">
        <v>340</v>
      </c>
      <c r="R25" s="116" t="s">
        <v>415</v>
      </c>
      <c r="S25" s="89">
        <v>0.73240000000000005</v>
      </c>
      <c r="U25" s="2"/>
    </row>
    <row r="26" spans="2:21">
      <c r="B26" s="26" t="s">
        <v>15</v>
      </c>
      <c r="C26" s="27" t="s">
        <v>329</v>
      </c>
      <c r="D26" s="28">
        <v>12.96</v>
      </c>
      <c r="E26" s="28">
        <v>0</v>
      </c>
      <c r="F26" s="28">
        <v>2</v>
      </c>
      <c r="G26" s="47">
        <f t="shared" si="0"/>
        <v>14.96</v>
      </c>
      <c r="H26" s="88" t="s">
        <v>328</v>
      </c>
      <c r="I26" s="39">
        <v>17.7</v>
      </c>
      <c r="J26" s="28">
        <v>2.72</v>
      </c>
      <c r="K26" s="39">
        <f t="shared" si="1"/>
        <v>20.419999999999998</v>
      </c>
      <c r="L26" s="29" t="s">
        <v>327</v>
      </c>
      <c r="M26" s="27" t="s">
        <v>12</v>
      </c>
      <c r="N26" s="29" t="s">
        <v>332</v>
      </c>
      <c r="O26" s="29" t="s">
        <v>340</v>
      </c>
      <c r="P26" s="29" t="s">
        <v>340</v>
      </c>
      <c r="Q26" s="30" t="s">
        <v>340</v>
      </c>
      <c r="R26" s="116" t="s">
        <v>415</v>
      </c>
      <c r="S26" s="89">
        <v>0.72839200000000004</v>
      </c>
      <c r="U26" s="2"/>
    </row>
    <row r="27" spans="2:21">
      <c r="B27" s="26" t="s">
        <v>63</v>
      </c>
      <c r="C27" s="27" t="s">
        <v>323</v>
      </c>
      <c r="D27" s="28">
        <v>35.200000000000003</v>
      </c>
      <c r="E27" s="28">
        <v>8.85</v>
      </c>
      <c r="F27" s="28">
        <v>2</v>
      </c>
      <c r="G27" s="47">
        <f t="shared" si="0"/>
        <v>46.050000000000004</v>
      </c>
      <c r="H27" s="88" t="s">
        <v>324</v>
      </c>
      <c r="I27" s="39">
        <v>60.48</v>
      </c>
      <c r="J27" s="28">
        <v>2.72</v>
      </c>
      <c r="K27" s="39">
        <f t="shared" si="1"/>
        <v>63.199999999999996</v>
      </c>
      <c r="L27" s="29" t="s">
        <v>324</v>
      </c>
      <c r="M27" s="27" t="s">
        <v>12</v>
      </c>
      <c r="N27" s="29" t="s">
        <v>326</v>
      </c>
      <c r="O27" s="29" t="s">
        <v>327</v>
      </c>
      <c r="P27" s="29" t="s">
        <v>327</v>
      </c>
      <c r="Q27" s="30" t="s">
        <v>340</v>
      </c>
      <c r="R27" s="116" t="s">
        <v>415</v>
      </c>
      <c r="S27" s="89">
        <v>0.73480000000000001</v>
      </c>
      <c r="U27" s="2"/>
    </row>
    <row r="28" spans="2:21">
      <c r="B28" s="26" t="s">
        <v>15</v>
      </c>
      <c r="C28" s="27" t="s">
        <v>314</v>
      </c>
      <c r="D28" s="28">
        <v>4.93</v>
      </c>
      <c r="E28" s="28">
        <v>0</v>
      </c>
      <c r="F28" s="28">
        <v>2</v>
      </c>
      <c r="G28" s="47">
        <f t="shared" si="0"/>
        <v>6.93</v>
      </c>
      <c r="H28" s="88" t="s">
        <v>311</v>
      </c>
      <c r="I28" s="39">
        <v>6.71</v>
      </c>
      <c r="J28" s="28">
        <v>2.72</v>
      </c>
      <c r="K28" s="39">
        <f t="shared" si="1"/>
        <v>9.43</v>
      </c>
      <c r="L28" s="29" t="s">
        <v>316</v>
      </c>
      <c r="M28" s="27" t="s">
        <v>317</v>
      </c>
      <c r="N28" s="29" t="s">
        <v>318</v>
      </c>
      <c r="O28" s="29" t="s">
        <v>334</v>
      </c>
      <c r="P28" s="29" t="s">
        <v>340</v>
      </c>
      <c r="Q28" s="30" t="s">
        <v>340</v>
      </c>
      <c r="R28" s="116" t="s">
        <v>415</v>
      </c>
      <c r="S28" s="89">
        <v>0.73480000000000001</v>
      </c>
      <c r="U28" s="2"/>
    </row>
    <row r="29" spans="2:21">
      <c r="B29" s="26" t="s">
        <v>15</v>
      </c>
      <c r="C29" s="27" t="s">
        <v>313</v>
      </c>
      <c r="D29" s="28">
        <v>8.7799999999999994</v>
      </c>
      <c r="E29" s="28">
        <v>0</v>
      </c>
      <c r="F29" s="28">
        <v>2</v>
      </c>
      <c r="G29" s="47">
        <f t="shared" si="0"/>
        <v>10.78</v>
      </c>
      <c r="H29" s="88" t="s">
        <v>311</v>
      </c>
      <c r="I29" s="39">
        <v>11.95</v>
      </c>
      <c r="J29" s="28">
        <v>2.72</v>
      </c>
      <c r="K29" s="39">
        <f t="shared" si="1"/>
        <v>14.67</v>
      </c>
      <c r="L29" s="29" t="s">
        <v>316</v>
      </c>
      <c r="M29" s="27" t="s">
        <v>12</v>
      </c>
      <c r="N29" s="29" t="s">
        <v>320</v>
      </c>
      <c r="O29" s="29" t="s">
        <v>333</v>
      </c>
      <c r="P29" s="29" t="s">
        <v>333</v>
      </c>
      <c r="Q29" s="30" t="s">
        <v>340</v>
      </c>
      <c r="R29" s="116" t="s">
        <v>415</v>
      </c>
      <c r="S29" s="89">
        <v>0.73480000000000001</v>
      </c>
      <c r="U29" s="2"/>
    </row>
    <row r="30" spans="2:21">
      <c r="B30" s="26" t="s">
        <v>15</v>
      </c>
      <c r="C30" s="27" t="s">
        <v>312</v>
      </c>
      <c r="D30" s="28">
        <v>14.41</v>
      </c>
      <c r="E30" s="28">
        <v>0</v>
      </c>
      <c r="F30" s="28">
        <v>2</v>
      </c>
      <c r="G30" s="47">
        <f t="shared" si="0"/>
        <v>16.41</v>
      </c>
      <c r="H30" s="88" t="s">
        <v>311</v>
      </c>
      <c r="I30" s="39">
        <v>19.61</v>
      </c>
      <c r="J30" s="28">
        <v>2.72</v>
      </c>
      <c r="K30" s="39">
        <f t="shared" si="1"/>
        <v>22.33</v>
      </c>
      <c r="L30" s="29" t="s">
        <v>316</v>
      </c>
      <c r="M30" s="27" t="s">
        <v>12</v>
      </c>
      <c r="N30" s="29" t="s">
        <v>319</v>
      </c>
      <c r="O30" s="29" t="s">
        <v>328</v>
      </c>
      <c r="P30" s="29" t="s">
        <v>328</v>
      </c>
      <c r="Q30" s="30" t="s">
        <v>340</v>
      </c>
      <c r="R30" s="116" t="s">
        <v>415</v>
      </c>
      <c r="S30" s="89">
        <v>0.72840000000000005</v>
      </c>
      <c r="U30" s="2"/>
    </row>
    <row r="31" spans="2:21">
      <c r="B31" s="26" t="s">
        <v>251</v>
      </c>
      <c r="C31" s="27" t="s">
        <v>252</v>
      </c>
      <c r="D31" s="28">
        <v>57.89</v>
      </c>
      <c r="E31" s="28">
        <v>0</v>
      </c>
      <c r="F31" s="28">
        <v>2</v>
      </c>
      <c r="G31" s="47">
        <f t="shared" si="0"/>
        <v>59.89</v>
      </c>
      <c r="H31" s="88" t="s">
        <v>316</v>
      </c>
      <c r="I31" s="39">
        <v>78.78</v>
      </c>
      <c r="J31" s="28">
        <v>2.72</v>
      </c>
      <c r="K31" s="39">
        <f t="shared" si="1"/>
        <v>81.5</v>
      </c>
      <c r="L31" s="29" t="s">
        <v>316</v>
      </c>
      <c r="M31" s="27" t="s">
        <v>13</v>
      </c>
      <c r="N31" s="29" t="s">
        <v>341</v>
      </c>
      <c r="O31" s="29" t="s">
        <v>328</v>
      </c>
      <c r="P31" s="29" t="s">
        <v>328</v>
      </c>
      <c r="Q31" s="30" t="s">
        <v>340</v>
      </c>
      <c r="R31" s="116" t="s">
        <v>415</v>
      </c>
      <c r="S31" s="89">
        <v>0.73560000000000003</v>
      </c>
      <c r="T31" s="91"/>
    </row>
    <row r="32" spans="2:21">
      <c r="B32" s="26" t="s">
        <v>15</v>
      </c>
      <c r="C32" s="27" t="s">
        <v>310</v>
      </c>
      <c r="D32" s="28">
        <v>13.86</v>
      </c>
      <c r="E32" s="28">
        <v>0</v>
      </c>
      <c r="F32" s="28">
        <v>2</v>
      </c>
      <c r="G32" s="47">
        <f t="shared" si="0"/>
        <v>15.86</v>
      </c>
      <c r="H32" s="88" t="s">
        <v>311</v>
      </c>
      <c r="I32" s="39">
        <v>18.84</v>
      </c>
      <c r="J32" s="28">
        <v>2.72</v>
      </c>
      <c r="K32" s="39">
        <f t="shared" si="1"/>
        <v>21.56</v>
      </c>
      <c r="L32" s="29" t="s">
        <v>316</v>
      </c>
      <c r="M32" s="27" t="s">
        <v>321</v>
      </c>
      <c r="N32" s="29" t="s">
        <v>322</v>
      </c>
      <c r="O32" s="29" t="s">
        <v>315</v>
      </c>
      <c r="P32" s="29" t="s">
        <v>328</v>
      </c>
      <c r="Q32" s="30" t="s">
        <v>340</v>
      </c>
      <c r="R32" s="116" t="s">
        <v>415</v>
      </c>
    </row>
    <row r="33" spans="2:19">
      <c r="B33" s="32"/>
      <c r="C33" s="33"/>
      <c r="D33" s="34"/>
      <c r="E33" s="34"/>
      <c r="F33" s="48"/>
      <c r="G33" s="48"/>
      <c r="H33" s="58"/>
      <c r="I33" s="44"/>
      <c r="J33" s="44"/>
      <c r="K33" s="44"/>
      <c r="L33" s="35"/>
      <c r="M33" s="33"/>
      <c r="N33" s="35"/>
      <c r="O33" s="35"/>
      <c r="P33" s="35"/>
      <c r="Q33" s="36"/>
      <c r="R33" s="115"/>
      <c r="S33" s="89">
        <v>0.73309999999999997</v>
      </c>
    </row>
    <row r="34" spans="2:19">
      <c r="B34" s="26" t="s">
        <v>15</v>
      </c>
      <c r="C34" s="27" t="s">
        <v>295</v>
      </c>
      <c r="D34" s="28">
        <v>9.99</v>
      </c>
      <c r="E34" s="28">
        <v>0</v>
      </c>
      <c r="F34" s="28">
        <v>2</v>
      </c>
      <c r="G34" s="47">
        <f t="shared" ref="G34:G40" si="2">SUM(D34,E34,F34)</f>
        <v>11.99</v>
      </c>
      <c r="H34" s="54" t="s">
        <v>297</v>
      </c>
      <c r="I34" s="39">
        <v>13.63</v>
      </c>
      <c r="J34" s="28">
        <v>2.67</v>
      </c>
      <c r="K34" s="39">
        <f t="shared" ref="K34:K40" si="3">SUM(I34:J34)</f>
        <v>16.3</v>
      </c>
      <c r="L34" s="29" t="s">
        <v>297</v>
      </c>
      <c r="M34" s="27" t="s">
        <v>12</v>
      </c>
      <c r="N34" s="29" t="s">
        <v>301</v>
      </c>
      <c r="O34" s="29" t="s">
        <v>302</v>
      </c>
      <c r="P34" s="29" t="s">
        <v>302</v>
      </c>
      <c r="Q34" s="30" t="s">
        <v>302</v>
      </c>
      <c r="R34" s="116" t="s">
        <v>415</v>
      </c>
      <c r="S34" s="89">
        <v>0.73309999999999997</v>
      </c>
    </row>
    <row r="35" spans="2:19">
      <c r="B35" s="26" t="s">
        <v>63</v>
      </c>
      <c r="C35" s="27" t="s">
        <v>292</v>
      </c>
      <c r="D35" s="28">
        <v>8</v>
      </c>
      <c r="E35" s="28">
        <v>8.85</v>
      </c>
      <c r="F35" s="28">
        <v>2</v>
      </c>
      <c r="G35" s="47">
        <f t="shared" si="2"/>
        <v>18.850000000000001</v>
      </c>
      <c r="H35" s="54" t="s">
        <v>296</v>
      </c>
      <c r="I35" s="39">
        <v>22.99</v>
      </c>
      <c r="J35" s="28">
        <v>2.67</v>
      </c>
      <c r="K35" s="39">
        <f t="shared" si="3"/>
        <v>25.659999999999997</v>
      </c>
      <c r="L35" s="29" t="s">
        <v>293</v>
      </c>
      <c r="M35" s="27" t="s">
        <v>12</v>
      </c>
      <c r="N35" s="29" t="s">
        <v>294</v>
      </c>
      <c r="O35" s="29" t="s">
        <v>302</v>
      </c>
      <c r="P35" s="29" t="s">
        <v>302</v>
      </c>
      <c r="Q35" s="30" t="s">
        <v>302</v>
      </c>
      <c r="R35" s="116" t="s">
        <v>415</v>
      </c>
      <c r="S35" s="89">
        <v>0.73939999999999995</v>
      </c>
    </row>
    <row r="36" spans="2:19">
      <c r="B36" s="26" t="s">
        <v>15</v>
      </c>
      <c r="C36" s="27" t="s">
        <v>289</v>
      </c>
      <c r="D36" s="28">
        <v>7.66</v>
      </c>
      <c r="E36" s="28">
        <v>0</v>
      </c>
      <c r="F36" s="28">
        <v>2</v>
      </c>
      <c r="G36" s="47">
        <f t="shared" si="2"/>
        <v>9.66</v>
      </c>
      <c r="H36" s="54" t="s">
        <v>290</v>
      </c>
      <c r="I36" s="39">
        <v>10.36</v>
      </c>
      <c r="J36" s="28">
        <v>2.67</v>
      </c>
      <c r="K36" s="39">
        <f t="shared" si="3"/>
        <v>13.03</v>
      </c>
      <c r="L36" s="29"/>
      <c r="M36" s="27" t="s">
        <v>298</v>
      </c>
      <c r="N36" s="62" t="s">
        <v>299</v>
      </c>
      <c r="O36" s="29" t="s">
        <v>291</v>
      </c>
      <c r="P36" s="29" t="s">
        <v>300</v>
      </c>
      <c r="Q36" s="30" t="s">
        <v>302</v>
      </c>
      <c r="R36" s="116" t="s">
        <v>415</v>
      </c>
      <c r="S36" s="89">
        <v>0.73660000000000003</v>
      </c>
    </row>
    <row r="37" spans="2:19">
      <c r="B37" s="26" t="s">
        <v>15</v>
      </c>
      <c r="C37" s="27" t="s">
        <v>284</v>
      </c>
      <c r="D37" s="28">
        <v>1.69</v>
      </c>
      <c r="E37" s="28">
        <v>1.99</v>
      </c>
      <c r="F37" s="28">
        <v>2</v>
      </c>
      <c r="G37" s="47">
        <f t="shared" si="2"/>
        <v>5.68</v>
      </c>
      <c r="H37" s="54" t="s">
        <v>279</v>
      </c>
      <c r="I37" s="39">
        <v>5</v>
      </c>
      <c r="J37" s="28">
        <v>2.67</v>
      </c>
      <c r="K37" s="39">
        <f t="shared" si="3"/>
        <v>7.67</v>
      </c>
      <c r="L37" s="29" t="s">
        <v>288</v>
      </c>
      <c r="M37" s="27" t="s">
        <v>12</v>
      </c>
      <c r="N37" s="29" t="s">
        <v>287</v>
      </c>
      <c r="O37" s="29" t="s">
        <v>286</v>
      </c>
      <c r="P37" s="29" t="s">
        <v>290</v>
      </c>
      <c r="Q37" s="30" t="s">
        <v>302</v>
      </c>
      <c r="R37" s="116" t="s">
        <v>415</v>
      </c>
      <c r="S37" s="89">
        <v>1.3575999999999999</v>
      </c>
    </row>
    <row r="38" spans="2:19">
      <c r="B38" s="26" t="s">
        <v>15</v>
      </c>
      <c r="C38" s="27" t="s">
        <v>344</v>
      </c>
      <c r="D38" s="28">
        <v>-35</v>
      </c>
      <c r="E38" s="28">
        <v>0</v>
      </c>
      <c r="F38" s="28">
        <v>0</v>
      </c>
      <c r="G38" s="47">
        <f t="shared" si="2"/>
        <v>-35</v>
      </c>
      <c r="H38" s="54" t="s">
        <v>345</v>
      </c>
      <c r="I38" s="39">
        <v>-47.52</v>
      </c>
      <c r="J38" s="28">
        <v>0</v>
      </c>
      <c r="K38" s="39">
        <f t="shared" si="3"/>
        <v>-47.52</v>
      </c>
      <c r="L38" s="29" t="s">
        <v>345</v>
      </c>
      <c r="M38" s="27" t="s">
        <v>104</v>
      </c>
      <c r="N38" s="29" t="s">
        <v>104</v>
      </c>
      <c r="O38" s="29" t="s">
        <v>104</v>
      </c>
      <c r="P38" s="29" t="s">
        <v>104</v>
      </c>
      <c r="Q38" s="30" t="s">
        <v>104</v>
      </c>
      <c r="R38" s="116" t="s">
        <v>415</v>
      </c>
      <c r="S38" s="89">
        <v>0.73660000000000003</v>
      </c>
    </row>
    <row r="39" spans="2:19">
      <c r="B39" s="26" t="s">
        <v>15</v>
      </c>
      <c r="C39" s="27" t="s">
        <v>278</v>
      </c>
      <c r="D39" s="28">
        <v>69.989999999999995</v>
      </c>
      <c r="E39" s="28">
        <v>0</v>
      </c>
      <c r="F39" s="28">
        <v>2</v>
      </c>
      <c r="G39" s="47">
        <f t="shared" si="2"/>
        <v>71.989999999999995</v>
      </c>
      <c r="H39" s="54" t="s">
        <v>279</v>
      </c>
      <c r="I39" s="39">
        <v>95.02</v>
      </c>
      <c r="J39" s="28">
        <v>2.67</v>
      </c>
      <c r="K39" s="39">
        <f t="shared" si="3"/>
        <v>97.69</v>
      </c>
      <c r="L39" s="29" t="s">
        <v>282</v>
      </c>
      <c r="M39" s="27" t="s">
        <v>12</v>
      </c>
      <c r="N39" s="29" t="s">
        <v>285</v>
      </c>
      <c r="O39" s="29" t="s">
        <v>283</v>
      </c>
      <c r="P39" s="29" t="s">
        <v>281</v>
      </c>
      <c r="Q39" s="30" t="s">
        <v>302</v>
      </c>
      <c r="R39" s="116" t="s">
        <v>415</v>
      </c>
      <c r="S39" s="89">
        <v>0.73780000000000001</v>
      </c>
    </row>
    <row r="40" spans="2:19">
      <c r="B40" s="26" t="s">
        <v>15</v>
      </c>
      <c r="C40" s="27" t="s">
        <v>276</v>
      </c>
      <c r="D40" s="28">
        <v>22.49</v>
      </c>
      <c r="E40" s="28">
        <v>0</v>
      </c>
      <c r="F40" s="28">
        <v>2</v>
      </c>
      <c r="G40" s="47">
        <f t="shared" si="2"/>
        <v>24.49</v>
      </c>
      <c r="H40" s="54" t="s">
        <v>277</v>
      </c>
      <c r="I40" s="39">
        <v>30.48</v>
      </c>
      <c r="J40" s="28">
        <v>2.67</v>
      </c>
      <c r="K40" s="39">
        <f t="shared" si="3"/>
        <v>33.15</v>
      </c>
      <c r="L40" s="29" t="s">
        <v>282</v>
      </c>
      <c r="M40" s="27" t="s">
        <v>12</v>
      </c>
      <c r="N40" s="29" t="s">
        <v>280</v>
      </c>
      <c r="O40" s="29" t="s">
        <v>281</v>
      </c>
      <c r="P40" s="29" t="s">
        <v>281</v>
      </c>
      <c r="Q40" s="30" t="s">
        <v>302</v>
      </c>
      <c r="R40" s="116" t="s">
        <v>415</v>
      </c>
    </row>
    <row r="41" spans="2:19">
      <c r="B41" s="32"/>
      <c r="C41" s="33"/>
      <c r="D41" s="34"/>
      <c r="E41" s="34"/>
      <c r="F41" s="48"/>
      <c r="G41" s="48"/>
      <c r="H41" s="58"/>
      <c r="I41" s="44"/>
      <c r="J41" s="44"/>
      <c r="K41" s="44"/>
      <c r="L41" s="35"/>
      <c r="M41" s="33"/>
      <c r="N41" s="35"/>
      <c r="O41" s="35"/>
      <c r="P41" s="35"/>
      <c r="Q41" s="36"/>
      <c r="R41" s="115"/>
      <c r="S41" s="89">
        <v>0.74560000000000004</v>
      </c>
    </row>
    <row r="42" spans="2:19">
      <c r="B42" s="26" t="s">
        <v>15</v>
      </c>
      <c r="C42" s="27" t="s">
        <v>269</v>
      </c>
      <c r="D42" s="28">
        <v>17.59</v>
      </c>
      <c r="E42" s="28">
        <v>0</v>
      </c>
      <c r="F42" s="28">
        <v>2</v>
      </c>
      <c r="G42" s="47">
        <f>SUM(D42,E42,F42)</f>
        <v>19.59</v>
      </c>
      <c r="H42" s="54" t="s">
        <v>268</v>
      </c>
      <c r="I42" s="39">
        <v>23.59</v>
      </c>
      <c r="J42" s="28">
        <v>2.67</v>
      </c>
      <c r="K42" s="39">
        <f>SUM(I42:J42)</f>
        <v>26.259999999999998</v>
      </c>
      <c r="L42" s="29" t="s">
        <v>275</v>
      </c>
      <c r="M42" s="27" t="s">
        <v>12</v>
      </c>
      <c r="N42" s="29" t="s">
        <v>272</v>
      </c>
      <c r="O42" s="61" t="s">
        <v>273</v>
      </c>
      <c r="P42" s="29" t="s">
        <v>271</v>
      </c>
      <c r="Q42" s="30" t="s">
        <v>271</v>
      </c>
      <c r="R42" s="116" t="s">
        <v>415</v>
      </c>
      <c r="S42" s="89">
        <v>0.746</v>
      </c>
    </row>
    <row r="43" spans="2:19">
      <c r="B43" s="26" t="s">
        <v>251</v>
      </c>
      <c r="C43" s="27" t="s">
        <v>258</v>
      </c>
      <c r="D43" s="28">
        <v>63.49</v>
      </c>
      <c r="E43" s="28">
        <v>0</v>
      </c>
      <c r="F43" s="28">
        <v>2</v>
      </c>
      <c r="G43" s="47">
        <f>SUM(D43,E43,F43)</f>
        <v>65.490000000000009</v>
      </c>
      <c r="H43" s="54" t="s">
        <v>268</v>
      </c>
      <c r="I43" s="39"/>
      <c r="J43" s="28">
        <v>2.67</v>
      </c>
      <c r="K43" s="39">
        <f>SUM(I43:J43)</f>
        <v>2.67</v>
      </c>
      <c r="L43" s="29" t="s">
        <v>268</v>
      </c>
      <c r="M43" s="27" t="s">
        <v>13</v>
      </c>
      <c r="N43" s="29" t="s">
        <v>274</v>
      </c>
      <c r="O43" s="29" t="s">
        <v>271</v>
      </c>
      <c r="P43" s="29" t="s">
        <v>271</v>
      </c>
      <c r="Q43" s="30" t="s">
        <v>271</v>
      </c>
      <c r="R43" s="116" t="s">
        <v>415</v>
      </c>
      <c r="S43" s="89">
        <v>0.74560000000000004</v>
      </c>
    </row>
    <row r="44" spans="2:19">
      <c r="B44" s="26" t="s">
        <v>266</v>
      </c>
      <c r="C44" s="27" t="s">
        <v>267</v>
      </c>
      <c r="D44" s="28">
        <v>24.99</v>
      </c>
      <c r="E44" s="28">
        <v>7.2</v>
      </c>
      <c r="F44" s="28">
        <v>2</v>
      </c>
      <c r="G44" s="47">
        <f>SUM(D44,E44,F44)</f>
        <v>34.19</v>
      </c>
      <c r="H44" s="54" t="s">
        <v>268</v>
      </c>
      <c r="I44" s="39">
        <v>43.17</v>
      </c>
      <c r="J44" s="28">
        <v>2.67</v>
      </c>
      <c r="K44" s="39">
        <f>SUM(I44:J44)</f>
        <v>45.84</v>
      </c>
      <c r="L44" s="29" t="s">
        <v>268</v>
      </c>
      <c r="M44" s="27" t="s">
        <v>14</v>
      </c>
      <c r="N44" s="60" t="s">
        <v>270</v>
      </c>
      <c r="O44" s="29" t="s">
        <v>271</v>
      </c>
      <c r="P44" s="29" t="s">
        <v>271</v>
      </c>
      <c r="Q44" s="30" t="s">
        <v>271</v>
      </c>
      <c r="R44" s="116" t="s">
        <v>415</v>
      </c>
    </row>
    <row r="45" spans="2:19">
      <c r="B45" s="32"/>
      <c r="C45" s="33"/>
      <c r="D45" s="34"/>
      <c r="E45" s="34"/>
      <c r="F45" s="48"/>
      <c r="G45" s="48"/>
      <c r="H45" s="58"/>
      <c r="I45" s="44"/>
      <c r="J45" s="44"/>
      <c r="K45" s="44"/>
      <c r="L45" s="35"/>
      <c r="M45" s="33"/>
      <c r="N45" s="35"/>
      <c r="O45" s="35"/>
      <c r="P45" s="35"/>
      <c r="Q45" s="36"/>
      <c r="R45" s="115"/>
      <c r="S45" s="89">
        <v>0.74619999999999997</v>
      </c>
    </row>
    <row r="46" spans="2:19">
      <c r="B46" s="26" t="s">
        <v>260</v>
      </c>
      <c r="C46" s="27" t="s">
        <v>261</v>
      </c>
      <c r="D46" s="28">
        <v>17.010000000000002</v>
      </c>
      <c r="E46" s="28">
        <v>6.5</v>
      </c>
      <c r="F46" s="28">
        <v>2</v>
      </c>
      <c r="G46" s="47">
        <f>SUM(D46,E46,F46)</f>
        <v>25.51</v>
      </c>
      <c r="H46" s="54" t="s">
        <v>259</v>
      </c>
      <c r="I46" s="39">
        <v>30.4</v>
      </c>
      <c r="J46" s="28">
        <v>2.67</v>
      </c>
      <c r="K46" s="39">
        <v>2.67</v>
      </c>
      <c r="L46" s="29" t="s">
        <v>259</v>
      </c>
      <c r="M46" s="27" t="s">
        <v>13</v>
      </c>
      <c r="N46" s="29" t="s">
        <v>263</v>
      </c>
      <c r="O46" s="29" t="s">
        <v>104</v>
      </c>
      <c r="P46" s="29" t="s">
        <v>262</v>
      </c>
      <c r="Q46" s="30" t="s">
        <v>265</v>
      </c>
      <c r="R46" s="116" t="s">
        <v>415</v>
      </c>
      <c r="S46" s="89">
        <v>0.74619999999999997</v>
      </c>
    </row>
    <row r="47" spans="2:19">
      <c r="B47" s="26" t="s">
        <v>251</v>
      </c>
      <c r="C47" s="27" t="s">
        <v>258</v>
      </c>
      <c r="D47" s="28">
        <v>66.8</v>
      </c>
      <c r="E47" s="28">
        <v>0</v>
      </c>
      <c r="F47" s="28">
        <v>2</v>
      </c>
      <c r="G47" s="47">
        <f>SUM(D47,E47,F47)</f>
        <v>68.8</v>
      </c>
      <c r="H47" s="54" t="s">
        <v>259</v>
      </c>
      <c r="I47" s="39">
        <v>89.52</v>
      </c>
      <c r="J47" s="28">
        <v>2.67</v>
      </c>
      <c r="K47" s="40">
        <f>SUM(I47,J47)</f>
        <v>92.19</v>
      </c>
      <c r="L47" s="29" t="s">
        <v>259</v>
      </c>
      <c r="M47" s="27" t="s">
        <v>13</v>
      </c>
      <c r="N47" s="29" t="s">
        <v>264</v>
      </c>
      <c r="O47" s="29" t="s">
        <v>104</v>
      </c>
      <c r="P47" s="29" t="s">
        <v>262</v>
      </c>
      <c r="Q47" s="30" t="s">
        <v>265</v>
      </c>
      <c r="R47" s="116" t="s">
        <v>415</v>
      </c>
    </row>
    <row r="48" spans="2:19">
      <c r="B48" s="32"/>
      <c r="C48" s="33"/>
      <c r="D48" s="34"/>
      <c r="E48" s="34"/>
      <c r="F48" s="48"/>
      <c r="G48" s="48"/>
      <c r="H48" s="58"/>
      <c r="I48" s="44"/>
      <c r="J48" s="44"/>
      <c r="K48" s="44"/>
      <c r="L48" s="35"/>
      <c r="M48" s="33"/>
      <c r="N48" s="35"/>
      <c r="O48" s="35"/>
      <c r="P48" s="35"/>
      <c r="Q48" s="36"/>
      <c r="R48" s="115"/>
    </row>
    <row r="49" spans="2:18">
      <c r="B49" s="26" t="s">
        <v>251</v>
      </c>
      <c r="C49" s="27" t="s">
        <v>252</v>
      </c>
      <c r="D49" s="28">
        <v>41.45</v>
      </c>
      <c r="E49" s="28">
        <v>7.95</v>
      </c>
      <c r="F49" s="28">
        <v>2</v>
      </c>
      <c r="G49" s="47">
        <f>SUM(D49,E49,F49)</f>
        <v>51.400000000000006</v>
      </c>
      <c r="H49" s="54" t="s">
        <v>253</v>
      </c>
      <c r="I49" s="39"/>
      <c r="J49" s="28">
        <v>2.67</v>
      </c>
      <c r="K49" s="40">
        <f>SUM(I49,J49)</f>
        <v>2.67</v>
      </c>
      <c r="L49" s="29" t="s">
        <v>254</v>
      </c>
      <c r="M49" s="27" t="s">
        <v>13</v>
      </c>
      <c r="N49" s="29" t="s">
        <v>255</v>
      </c>
      <c r="O49" s="29" t="s">
        <v>256</v>
      </c>
      <c r="P49" s="29" t="s">
        <v>257</v>
      </c>
      <c r="Q49" s="30" t="s">
        <v>256</v>
      </c>
      <c r="R49" s="116" t="s">
        <v>415</v>
      </c>
    </row>
    <row r="50" spans="2:18">
      <c r="B50" s="32"/>
      <c r="C50" s="33"/>
      <c r="D50" s="34"/>
      <c r="E50" s="34"/>
      <c r="F50" s="48"/>
      <c r="G50" s="48"/>
      <c r="H50" s="58"/>
      <c r="I50" s="44"/>
      <c r="J50" s="44"/>
      <c r="K50" s="44"/>
      <c r="L50" s="35"/>
      <c r="M50" s="33"/>
      <c r="N50" s="35"/>
      <c r="O50" s="35"/>
      <c r="P50" s="35"/>
      <c r="Q50" s="36"/>
      <c r="R50" s="115"/>
    </row>
    <row r="51" spans="2:18">
      <c r="B51" s="26" t="s">
        <v>15</v>
      </c>
      <c r="C51" s="27" t="s">
        <v>246</v>
      </c>
      <c r="D51" s="28">
        <v>128.5</v>
      </c>
      <c r="E51" s="28">
        <v>0</v>
      </c>
      <c r="F51" s="28">
        <v>2</v>
      </c>
      <c r="G51" s="47">
        <f>SUM(D51,E51,F51)</f>
        <v>130.5</v>
      </c>
      <c r="H51" s="54" t="s">
        <v>247</v>
      </c>
      <c r="I51" s="39">
        <v>174.51</v>
      </c>
      <c r="J51" s="28">
        <v>2.67</v>
      </c>
      <c r="K51" s="40">
        <f>SUM(I51,J51)</f>
        <v>177.17999999999998</v>
      </c>
      <c r="L51" s="29" t="s">
        <v>248</v>
      </c>
      <c r="M51" s="27" t="s">
        <v>14</v>
      </c>
      <c r="N51" s="29" t="s">
        <v>249</v>
      </c>
      <c r="O51" s="29" t="s">
        <v>250</v>
      </c>
      <c r="P51" s="29" t="s">
        <v>250</v>
      </c>
      <c r="Q51" s="30"/>
      <c r="R51" s="116" t="s">
        <v>415</v>
      </c>
    </row>
    <row r="52" spans="2:18">
      <c r="B52" s="32"/>
      <c r="C52" s="33"/>
      <c r="D52" s="34"/>
      <c r="E52" s="34"/>
      <c r="F52" s="48"/>
      <c r="G52" s="48"/>
      <c r="H52" s="58"/>
      <c r="I52" s="44"/>
      <c r="J52" s="44"/>
      <c r="K52" s="44"/>
      <c r="L52" s="35"/>
      <c r="M52" s="33"/>
      <c r="N52" s="35"/>
      <c r="O52" s="35"/>
      <c r="P52" s="35"/>
      <c r="Q52" s="36"/>
      <c r="R52" s="115"/>
    </row>
    <row r="53" spans="2:18">
      <c r="B53" s="26" t="s">
        <v>15</v>
      </c>
      <c r="C53" s="27" t="s">
        <v>240</v>
      </c>
      <c r="D53" s="28">
        <v>9.7899999999999991</v>
      </c>
      <c r="E53" s="28">
        <v>0</v>
      </c>
      <c r="F53" s="28">
        <v>2</v>
      </c>
      <c r="G53" s="47">
        <f t="shared" ref="G53:G55" si="4">SUM(D53,E53,F53)</f>
        <v>11.79</v>
      </c>
      <c r="H53" s="54" t="s">
        <v>241</v>
      </c>
      <c r="I53" s="39">
        <v>13.17</v>
      </c>
      <c r="J53" s="28">
        <v>2.67</v>
      </c>
      <c r="K53" s="40">
        <f t="shared" ref="K53:K55" si="5">SUM(I53,J53)</f>
        <v>15.84</v>
      </c>
      <c r="L53" s="29" t="s">
        <v>243</v>
      </c>
      <c r="M53" s="27" t="s">
        <v>12</v>
      </c>
      <c r="N53" s="29" t="s">
        <v>242</v>
      </c>
      <c r="O53" s="29"/>
      <c r="P53" s="29" t="s">
        <v>244</v>
      </c>
      <c r="Q53" s="30" t="s">
        <v>245</v>
      </c>
      <c r="R53" s="116" t="s">
        <v>415</v>
      </c>
    </row>
    <row r="54" spans="2:18">
      <c r="B54" s="26" t="s">
        <v>15</v>
      </c>
      <c r="C54" s="27" t="s">
        <v>235</v>
      </c>
      <c r="D54" s="28">
        <v>5.14</v>
      </c>
      <c r="E54" s="28">
        <v>0</v>
      </c>
      <c r="F54" s="28">
        <v>2</v>
      </c>
      <c r="G54" s="47">
        <f t="shared" si="4"/>
        <v>7.14</v>
      </c>
      <c r="H54" s="54" t="s">
        <v>213</v>
      </c>
      <c r="I54" s="39">
        <v>6.92</v>
      </c>
      <c r="J54" s="28">
        <v>2.67</v>
      </c>
      <c r="K54" s="40">
        <f t="shared" si="5"/>
        <v>9.59</v>
      </c>
      <c r="L54" s="29" t="s">
        <v>236</v>
      </c>
      <c r="M54" s="27" t="s">
        <v>12</v>
      </c>
      <c r="N54" s="29" t="s">
        <v>237</v>
      </c>
      <c r="O54" s="29"/>
      <c r="P54" s="29" t="s">
        <v>239</v>
      </c>
      <c r="Q54" s="30" t="s">
        <v>245</v>
      </c>
      <c r="R54" s="116" t="s">
        <v>415</v>
      </c>
    </row>
    <row r="55" spans="2:18">
      <c r="B55" s="26" t="s">
        <v>15</v>
      </c>
      <c r="C55" s="27" t="s">
        <v>187</v>
      </c>
      <c r="D55" s="28">
        <v>8.17</v>
      </c>
      <c r="E55" s="28">
        <v>0</v>
      </c>
      <c r="F55" s="28">
        <v>2</v>
      </c>
      <c r="G55" s="47">
        <f t="shared" si="4"/>
        <v>10.17</v>
      </c>
      <c r="H55" s="54" t="s">
        <v>233</v>
      </c>
      <c r="I55" s="39">
        <v>10.94</v>
      </c>
      <c r="J55" s="28">
        <v>2.67</v>
      </c>
      <c r="K55" s="40">
        <f t="shared" si="5"/>
        <v>13.61</v>
      </c>
      <c r="L55" s="29" t="s">
        <v>233</v>
      </c>
      <c r="M55" s="27" t="s">
        <v>12</v>
      </c>
      <c r="N55" s="29" t="s">
        <v>234</v>
      </c>
      <c r="O55" s="29" t="s">
        <v>238</v>
      </c>
      <c r="P55" s="29" t="s">
        <v>238</v>
      </c>
      <c r="Q55" s="30" t="s">
        <v>245</v>
      </c>
      <c r="R55" s="116" t="s">
        <v>415</v>
      </c>
    </row>
    <row r="56" spans="2:18">
      <c r="B56" s="32"/>
      <c r="C56" s="33"/>
      <c r="D56" s="34"/>
      <c r="E56" s="34"/>
      <c r="F56" s="48"/>
      <c r="G56" s="48"/>
      <c r="H56" s="58"/>
      <c r="I56" s="44"/>
      <c r="J56" s="44"/>
      <c r="K56" s="44"/>
      <c r="L56" s="35"/>
      <c r="M56" s="33"/>
      <c r="N56" s="35"/>
      <c r="O56" s="35"/>
      <c r="P56" s="35"/>
      <c r="Q56" s="36"/>
      <c r="R56" s="115"/>
    </row>
    <row r="57" spans="2:18">
      <c r="B57" s="26" t="s">
        <v>15</v>
      </c>
      <c r="C57" s="27" t="s">
        <v>227</v>
      </c>
      <c r="D57" s="28">
        <v>89.45</v>
      </c>
      <c r="E57" s="28">
        <v>0</v>
      </c>
      <c r="F57" s="28">
        <v>2</v>
      </c>
      <c r="G57" s="47">
        <f>SUM(D57,E57,F57)</f>
        <v>91.45</v>
      </c>
      <c r="H57" s="54" t="s">
        <v>228</v>
      </c>
      <c r="I57" s="39">
        <v>118.24</v>
      </c>
      <c r="J57" s="28">
        <v>2.67</v>
      </c>
      <c r="K57" s="40">
        <f>SUM(I57,J57)</f>
        <v>120.91</v>
      </c>
      <c r="L57" s="29" t="s">
        <v>231</v>
      </c>
      <c r="M57" s="27" t="s">
        <v>12</v>
      </c>
      <c r="N57" s="29" t="s">
        <v>230</v>
      </c>
      <c r="O57" s="29" t="s">
        <v>232</v>
      </c>
      <c r="P57" s="29" t="s">
        <v>232</v>
      </c>
      <c r="Q57" s="30" t="s">
        <v>213</v>
      </c>
      <c r="R57" s="116" t="s">
        <v>415</v>
      </c>
    </row>
    <row r="58" spans="2:18">
      <c r="B58" s="21" t="s">
        <v>15</v>
      </c>
      <c r="C58" s="22" t="s">
        <v>212</v>
      </c>
      <c r="D58" s="23">
        <v>14.99</v>
      </c>
      <c r="E58" s="23">
        <v>12.96</v>
      </c>
      <c r="F58" s="23">
        <v>2</v>
      </c>
      <c r="G58" s="47">
        <f>SUM(D58,E58,F58)</f>
        <v>29.950000000000003</v>
      </c>
      <c r="H58" s="55" t="s">
        <v>208</v>
      </c>
      <c r="I58" s="40">
        <v>50.43</v>
      </c>
      <c r="J58" s="23">
        <v>2.66</v>
      </c>
      <c r="K58" s="40">
        <f>SUM(I58,J58)</f>
        <v>53.09</v>
      </c>
      <c r="L58" s="24" t="s">
        <v>215</v>
      </c>
      <c r="M58" s="22"/>
      <c r="N58" s="24" t="s">
        <v>214</v>
      </c>
      <c r="O58" s="24" t="s">
        <v>213</v>
      </c>
      <c r="P58" s="31" t="s">
        <v>229</v>
      </c>
      <c r="Q58" s="25" t="s">
        <v>213</v>
      </c>
      <c r="R58" s="116" t="s">
        <v>415</v>
      </c>
    </row>
    <row r="59" spans="2:18">
      <c r="B59" s="32"/>
      <c r="C59" s="33"/>
      <c r="D59" s="34"/>
      <c r="E59" s="34"/>
      <c r="F59" s="48"/>
      <c r="G59" s="48"/>
      <c r="H59" s="58"/>
      <c r="I59" s="44"/>
      <c r="J59" s="44"/>
      <c r="K59" s="44"/>
      <c r="L59" s="35"/>
      <c r="M59" s="33"/>
      <c r="N59" s="35"/>
      <c r="O59" s="35"/>
      <c r="P59" s="35"/>
      <c r="Q59" s="36"/>
      <c r="R59" s="115"/>
    </row>
    <row r="60" spans="2:18">
      <c r="B60" s="26" t="s">
        <v>15</v>
      </c>
      <c r="C60" s="27" t="s">
        <v>221</v>
      </c>
      <c r="D60" s="28">
        <v>29.99</v>
      </c>
      <c r="E60" s="28">
        <v>0</v>
      </c>
      <c r="F60" s="28">
        <v>2</v>
      </c>
      <c r="G60" s="47">
        <f>SUM(D60,E60,F60)</f>
        <v>31.99</v>
      </c>
      <c r="H60" s="54" t="s">
        <v>215</v>
      </c>
      <c r="I60" s="39">
        <v>39.81</v>
      </c>
      <c r="J60" s="28">
        <v>2.67</v>
      </c>
      <c r="K60" s="40">
        <f>SUM(I60,J60)</f>
        <v>42.480000000000004</v>
      </c>
      <c r="L60" s="29" t="s">
        <v>224</v>
      </c>
      <c r="M60" s="27" t="s">
        <v>14</v>
      </c>
      <c r="N60" s="29" t="s">
        <v>223</v>
      </c>
      <c r="O60" s="29" t="s">
        <v>222</v>
      </c>
      <c r="P60" s="29" t="s">
        <v>226</v>
      </c>
      <c r="Q60" s="30" t="s">
        <v>226</v>
      </c>
      <c r="R60" s="116" t="s">
        <v>415</v>
      </c>
    </row>
    <row r="61" spans="2:18">
      <c r="B61" s="26" t="s">
        <v>15</v>
      </c>
      <c r="C61" s="27" t="s">
        <v>217</v>
      </c>
      <c r="D61" s="28">
        <v>39.99</v>
      </c>
      <c r="E61" s="28">
        <v>0</v>
      </c>
      <c r="F61" s="28">
        <v>2</v>
      </c>
      <c r="G61" s="47">
        <f>SUM(D61,E61,F61)</f>
        <v>41.99</v>
      </c>
      <c r="H61" s="54" t="s">
        <v>215</v>
      </c>
      <c r="I61" s="39">
        <v>53.29</v>
      </c>
      <c r="J61" s="28">
        <v>2.67</v>
      </c>
      <c r="K61" s="40">
        <f>SUM(I61,J61)</f>
        <v>55.96</v>
      </c>
      <c r="L61" s="29" t="s">
        <v>215</v>
      </c>
      <c r="M61" s="27" t="s">
        <v>12</v>
      </c>
      <c r="N61" s="29" t="s">
        <v>218</v>
      </c>
      <c r="O61" s="29" t="s">
        <v>219</v>
      </c>
      <c r="P61" s="29" t="s">
        <v>225</v>
      </c>
      <c r="Q61" s="30" t="s">
        <v>226</v>
      </c>
      <c r="R61" s="116" t="s">
        <v>415</v>
      </c>
    </row>
    <row r="62" spans="2:18">
      <c r="B62" s="21" t="s">
        <v>15</v>
      </c>
      <c r="C62" s="22" t="s">
        <v>216</v>
      </c>
      <c r="D62" s="23">
        <v>15.99</v>
      </c>
      <c r="E62" s="23">
        <v>0</v>
      </c>
      <c r="F62" s="23">
        <v>2</v>
      </c>
      <c r="G62" s="47">
        <f>SUM(D62,E62,F62)</f>
        <v>17.990000000000002</v>
      </c>
      <c r="H62" s="55" t="s">
        <v>215</v>
      </c>
      <c r="I62" s="40">
        <v>21.31</v>
      </c>
      <c r="J62" s="23">
        <v>2.67</v>
      </c>
      <c r="K62" s="40">
        <f>SUM(I62,J62)</f>
        <v>23.979999999999997</v>
      </c>
      <c r="L62" s="24" t="s">
        <v>215</v>
      </c>
      <c r="M62" s="22" t="s">
        <v>12</v>
      </c>
      <c r="N62" s="24" t="s">
        <v>220</v>
      </c>
      <c r="O62" s="24" t="s">
        <v>219</v>
      </c>
      <c r="P62" s="31" t="s">
        <v>219</v>
      </c>
      <c r="Q62" s="25" t="s">
        <v>226</v>
      </c>
      <c r="R62" s="116" t="s">
        <v>415</v>
      </c>
    </row>
    <row r="63" spans="2:18">
      <c r="B63" s="21" t="s">
        <v>15</v>
      </c>
      <c r="C63" s="22" t="s">
        <v>20</v>
      </c>
      <c r="D63" s="23">
        <v>21.96</v>
      </c>
      <c r="E63" s="23">
        <v>11.97</v>
      </c>
      <c r="F63" s="23">
        <v>2</v>
      </c>
      <c r="G63" s="47">
        <f>SUM(D63,E63,F63)</f>
        <v>35.93</v>
      </c>
      <c r="H63" s="55" t="s">
        <v>210</v>
      </c>
      <c r="I63" s="40">
        <v>44.77</v>
      </c>
      <c r="J63" s="23">
        <v>2.66</v>
      </c>
      <c r="K63" s="40">
        <f>SUM(I63,J63)</f>
        <v>47.430000000000007</v>
      </c>
      <c r="L63" s="24" t="s">
        <v>210</v>
      </c>
      <c r="M63" s="22" t="s">
        <v>12</v>
      </c>
      <c r="N63" s="24" t="s">
        <v>211</v>
      </c>
      <c r="O63" s="24" t="s">
        <v>208</v>
      </c>
      <c r="P63" s="31" t="s">
        <v>215</v>
      </c>
      <c r="Q63" s="25" t="s">
        <v>226</v>
      </c>
      <c r="R63" s="116" t="s">
        <v>415</v>
      </c>
    </row>
    <row r="64" spans="2:18">
      <c r="B64" s="21" t="s">
        <v>202</v>
      </c>
      <c r="C64" s="22" t="s">
        <v>203</v>
      </c>
      <c r="D64" s="23">
        <v>24.98</v>
      </c>
      <c r="E64" s="23">
        <v>15.77</v>
      </c>
      <c r="F64" s="23">
        <v>2</v>
      </c>
      <c r="G64" s="47">
        <f>SUM(D64,E64,F64)</f>
        <v>42.75</v>
      </c>
      <c r="H64" s="55" t="s">
        <v>204</v>
      </c>
      <c r="I64" s="40">
        <v>52.42</v>
      </c>
      <c r="J64" s="23">
        <v>2.66</v>
      </c>
      <c r="K64" s="40">
        <f>SUM(I64,J64)</f>
        <v>55.08</v>
      </c>
      <c r="L64" s="24" t="s">
        <v>192</v>
      </c>
      <c r="M64" s="22" t="s">
        <v>206</v>
      </c>
      <c r="N64" s="24" t="s">
        <v>207</v>
      </c>
      <c r="O64" s="24" t="s">
        <v>208</v>
      </c>
      <c r="P64" s="31" t="s">
        <v>215</v>
      </c>
      <c r="Q64" s="25" t="s">
        <v>226</v>
      </c>
      <c r="R64" s="116" t="s">
        <v>415</v>
      </c>
    </row>
    <row r="65" spans="2:18">
      <c r="B65" s="32"/>
      <c r="C65" s="33"/>
      <c r="D65" s="34"/>
      <c r="E65" s="34"/>
      <c r="F65" s="48"/>
      <c r="G65" s="48"/>
      <c r="H65" s="58"/>
      <c r="I65" s="44"/>
      <c r="J65" s="44"/>
      <c r="K65" s="44"/>
      <c r="L65" s="35"/>
      <c r="M65" s="33"/>
      <c r="N65" s="35"/>
      <c r="O65" s="35"/>
      <c r="P65" s="35"/>
      <c r="Q65" s="36"/>
      <c r="R65" s="115"/>
    </row>
    <row r="66" spans="2:18">
      <c r="B66" s="21" t="s">
        <v>15</v>
      </c>
      <c r="C66" s="22" t="s">
        <v>195</v>
      </c>
      <c r="D66" s="23">
        <v>13.99</v>
      </c>
      <c r="E66" s="23">
        <v>0</v>
      </c>
      <c r="F66" s="23">
        <v>2</v>
      </c>
      <c r="G66" s="47">
        <f>SUM(D66,E66,F66)</f>
        <v>15.99</v>
      </c>
      <c r="H66" s="55" t="s">
        <v>190</v>
      </c>
      <c r="I66" s="40">
        <v>18.62</v>
      </c>
      <c r="J66" s="23">
        <v>2.66</v>
      </c>
      <c r="K66" s="40">
        <f>SUM(I66,J66)</f>
        <v>21.28</v>
      </c>
      <c r="L66" s="24" t="s">
        <v>197</v>
      </c>
      <c r="M66" s="22" t="s">
        <v>198</v>
      </c>
      <c r="N66" s="24" t="s">
        <v>199</v>
      </c>
      <c r="O66" s="24" t="s">
        <v>186</v>
      </c>
      <c r="P66" s="31" t="s">
        <v>192</v>
      </c>
      <c r="Q66" s="25" t="s">
        <v>209</v>
      </c>
      <c r="R66" s="116" t="s">
        <v>415</v>
      </c>
    </row>
    <row r="67" spans="2:18">
      <c r="B67" s="21" t="s">
        <v>15</v>
      </c>
      <c r="C67" s="22" t="s">
        <v>195</v>
      </c>
      <c r="D67" s="23">
        <v>10.98</v>
      </c>
      <c r="E67" s="23">
        <v>6.98</v>
      </c>
      <c r="F67" s="23">
        <v>2</v>
      </c>
      <c r="G67" s="47">
        <f>SUM(D67,E67,F67)</f>
        <v>19.96</v>
      </c>
      <c r="H67" s="55" t="s">
        <v>190</v>
      </c>
      <c r="I67" s="40">
        <v>23.9</v>
      </c>
      <c r="J67" s="23">
        <v>2.66</v>
      </c>
      <c r="K67" s="40">
        <f>SUM(I67,J67)</f>
        <v>26.56</v>
      </c>
      <c r="L67" s="24" t="s">
        <v>190</v>
      </c>
      <c r="M67" s="22" t="s">
        <v>12</v>
      </c>
      <c r="N67" s="24" t="s">
        <v>196</v>
      </c>
      <c r="O67" s="24" t="s">
        <v>186</v>
      </c>
      <c r="P67" s="31" t="s">
        <v>201</v>
      </c>
      <c r="Q67" s="25" t="s">
        <v>209</v>
      </c>
      <c r="R67" s="116" t="s">
        <v>415</v>
      </c>
    </row>
    <row r="68" spans="2:18">
      <c r="B68" s="21" t="s">
        <v>15</v>
      </c>
      <c r="C68" s="22" t="s">
        <v>194</v>
      </c>
      <c r="D68" s="23">
        <v>14.04</v>
      </c>
      <c r="E68" s="23">
        <v>0</v>
      </c>
      <c r="F68" s="23">
        <v>2</v>
      </c>
      <c r="G68" s="47">
        <f>SUM(D68,E68,F68)</f>
        <v>16.04</v>
      </c>
      <c r="H68" s="55" t="s">
        <v>190</v>
      </c>
      <c r="I68" s="40">
        <v>18.670000000000002</v>
      </c>
      <c r="J68" s="23">
        <v>2.66</v>
      </c>
      <c r="K68" s="40">
        <f>SUM(I68,J68)</f>
        <v>21.330000000000002</v>
      </c>
      <c r="L68" s="24" t="s">
        <v>190</v>
      </c>
      <c r="M68" s="22" t="s">
        <v>12</v>
      </c>
      <c r="N68" s="24" t="s">
        <v>200</v>
      </c>
      <c r="O68" s="24" t="s">
        <v>201</v>
      </c>
      <c r="P68" s="31" t="s">
        <v>201</v>
      </c>
      <c r="Q68" s="25" t="s">
        <v>209</v>
      </c>
      <c r="R68" s="116" t="s">
        <v>415</v>
      </c>
    </row>
    <row r="69" spans="2:18">
      <c r="B69" s="21" t="s">
        <v>15</v>
      </c>
      <c r="C69" s="22" t="s">
        <v>191</v>
      </c>
      <c r="D69" s="23">
        <v>15.99</v>
      </c>
      <c r="E69" s="23">
        <v>0</v>
      </c>
      <c r="F69" s="23">
        <v>2</v>
      </c>
      <c r="G69" s="47">
        <f>SUM(D69,E69,F69)</f>
        <v>17.990000000000002</v>
      </c>
      <c r="H69" s="55" t="s">
        <v>185</v>
      </c>
      <c r="I69" s="40">
        <v>21.27</v>
      </c>
      <c r="J69" s="23">
        <v>2.66</v>
      </c>
      <c r="K69" s="40">
        <f>SUM(I69,J69)</f>
        <v>23.93</v>
      </c>
      <c r="L69" s="24" t="s">
        <v>190</v>
      </c>
      <c r="M69" s="22" t="s">
        <v>206</v>
      </c>
      <c r="N69" s="24" t="s">
        <v>205</v>
      </c>
      <c r="O69" s="24" t="s">
        <v>192</v>
      </c>
      <c r="P69" s="31" t="s">
        <v>204</v>
      </c>
      <c r="Q69" s="25" t="s">
        <v>209</v>
      </c>
      <c r="R69" s="116" t="s">
        <v>415</v>
      </c>
    </row>
    <row r="70" spans="2:18">
      <c r="B70" s="32"/>
      <c r="C70" s="33"/>
      <c r="D70" s="34"/>
      <c r="E70" s="34"/>
      <c r="F70" s="48"/>
      <c r="G70" s="48"/>
      <c r="H70" s="58"/>
      <c r="I70" s="44"/>
      <c r="J70" s="44"/>
      <c r="K70" s="44"/>
      <c r="L70" s="35"/>
      <c r="M70" s="33"/>
      <c r="N70" s="35"/>
      <c r="O70" s="35"/>
      <c r="P70" s="35"/>
      <c r="Q70" s="36"/>
      <c r="R70" s="115"/>
    </row>
    <row r="71" spans="2:18">
      <c r="B71" s="21" t="s">
        <v>15</v>
      </c>
      <c r="C71" s="22" t="s">
        <v>187</v>
      </c>
      <c r="D71" s="23">
        <v>10.26</v>
      </c>
      <c r="E71" s="23">
        <v>0</v>
      </c>
      <c r="F71" s="23">
        <v>2</v>
      </c>
      <c r="G71" s="47">
        <f t="shared" ref="G71:G76" si="6">SUM(D71,E71,F71)</f>
        <v>12.26</v>
      </c>
      <c r="H71" s="55" t="s">
        <v>188</v>
      </c>
      <c r="I71" s="40">
        <v>13.62</v>
      </c>
      <c r="J71" s="23">
        <v>2.64</v>
      </c>
      <c r="K71" s="40">
        <f t="shared" ref="K71:K76" si="7">SUM(I71,J71)</f>
        <v>16.259999999999998</v>
      </c>
      <c r="L71" s="24" t="s">
        <v>184</v>
      </c>
      <c r="M71" s="22" t="s">
        <v>193</v>
      </c>
      <c r="N71" s="24" t="s">
        <v>189</v>
      </c>
      <c r="O71" s="24" t="s">
        <v>190</v>
      </c>
      <c r="P71" s="31" t="s">
        <v>185</v>
      </c>
      <c r="Q71" s="25" t="s">
        <v>185</v>
      </c>
      <c r="R71" s="116" t="s">
        <v>415</v>
      </c>
    </row>
    <row r="72" spans="2:18">
      <c r="B72" s="21" t="s">
        <v>15</v>
      </c>
      <c r="C72" s="22" t="s">
        <v>181</v>
      </c>
      <c r="D72" s="23">
        <v>19.989999999999998</v>
      </c>
      <c r="E72" s="23">
        <v>4.6900000000000004</v>
      </c>
      <c r="F72" s="23">
        <v>2</v>
      </c>
      <c r="G72" s="47">
        <f t="shared" si="6"/>
        <v>26.68</v>
      </c>
      <c r="H72" s="55" t="s">
        <v>179</v>
      </c>
      <c r="I72" s="40">
        <v>32.82</v>
      </c>
      <c r="J72" s="23">
        <v>2.64</v>
      </c>
      <c r="K72" s="40">
        <f t="shared" si="7"/>
        <v>35.46</v>
      </c>
      <c r="L72" s="24" t="s">
        <v>179</v>
      </c>
      <c r="M72" s="22" t="s">
        <v>12</v>
      </c>
      <c r="N72" s="24" t="s">
        <v>182</v>
      </c>
      <c r="O72" s="24" t="s">
        <v>184</v>
      </c>
      <c r="P72" s="31" t="s">
        <v>188</v>
      </c>
      <c r="Q72" s="25" t="s">
        <v>185</v>
      </c>
      <c r="R72" s="116" t="s">
        <v>415</v>
      </c>
    </row>
    <row r="73" spans="2:18">
      <c r="B73" s="21" t="s">
        <v>15</v>
      </c>
      <c r="C73" s="22" t="s">
        <v>180</v>
      </c>
      <c r="D73" s="23">
        <v>10.99</v>
      </c>
      <c r="E73" s="23">
        <v>0</v>
      </c>
      <c r="F73" s="23">
        <v>2</v>
      </c>
      <c r="G73" s="47">
        <f t="shared" si="6"/>
        <v>12.99</v>
      </c>
      <c r="H73" s="55" t="s">
        <v>179</v>
      </c>
      <c r="I73" s="40">
        <v>14.62</v>
      </c>
      <c r="J73" s="23">
        <v>2.64</v>
      </c>
      <c r="K73" s="40">
        <f t="shared" si="7"/>
        <v>17.259999999999998</v>
      </c>
      <c r="L73" s="24" t="s">
        <v>176</v>
      </c>
      <c r="M73" s="22" t="s">
        <v>12</v>
      </c>
      <c r="N73" s="24" t="s">
        <v>183</v>
      </c>
      <c r="O73" s="24" t="s">
        <v>185</v>
      </c>
      <c r="P73" s="31" t="s">
        <v>184</v>
      </c>
      <c r="Q73" s="25" t="s">
        <v>185</v>
      </c>
      <c r="R73" s="116" t="s">
        <v>415</v>
      </c>
    </row>
    <row r="74" spans="2:18">
      <c r="B74" s="21" t="s">
        <v>15</v>
      </c>
      <c r="C74" s="22" t="s">
        <v>177</v>
      </c>
      <c r="D74" s="23">
        <v>1.38</v>
      </c>
      <c r="E74" s="23">
        <v>0</v>
      </c>
      <c r="F74" s="23">
        <v>2</v>
      </c>
      <c r="G74" s="47">
        <f t="shared" si="6"/>
        <v>3.38</v>
      </c>
      <c r="H74" s="55" t="s">
        <v>178</v>
      </c>
      <c r="I74" s="40">
        <v>1.84</v>
      </c>
      <c r="J74" s="23">
        <v>2.64</v>
      </c>
      <c r="K74" s="40">
        <f t="shared" si="7"/>
        <v>4.4800000000000004</v>
      </c>
      <c r="L74" s="24" t="s">
        <v>178</v>
      </c>
      <c r="M74" s="22" t="s">
        <v>193</v>
      </c>
      <c r="N74" s="24" t="s">
        <v>193</v>
      </c>
      <c r="O74" s="24" t="s">
        <v>184</v>
      </c>
      <c r="P74" s="31" t="s">
        <v>184</v>
      </c>
      <c r="Q74" s="25" t="s">
        <v>185</v>
      </c>
      <c r="R74" s="116" t="s">
        <v>415</v>
      </c>
    </row>
    <row r="75" spans="2:18">
      <c r="B75" s="21" t="s">
        <v>15</v>
      </c>
      <c r="C75" s="22" t="s">
        <v>172</v>
      </c>
      <c r="D75" s="23">
        <v>4.24</v>
      </c>
      <c r="E75" s="23">
        <v>0.99</v>
      </c>
      <c r="F75" s="23">
        <v>2</v>
      </c>
      <c r="G75" s="47">
        <f t="shared" si="6"/>
        <v>7.23</v>
      </c>
      <c r="H75" s="55" t="s">
        <v>173</v>
      </c>
      <c r="I75" s="40">
        <v>6.86</v>
      </c>
      <c r="J75" s="23">
        <v>2.64</v>
      </c>
      <c r="K75" s="40">
        <f t="shared" si="7"/>
        <v>9.5</v>
      </c>
      <c r="L75" s="24" t="s">
        <v>174</v>
      </c>
      <c r="M75" s="22" t="s">
        <v>12</v>
      </c>
      <c r="N75" s="24" t="s">
        <v>175</v>
      </c>
      <c r="O75" s="24" t="s">
        <v>176</v>
      </c>
      <c r="P75" s="31" t="s">
        <v>176</v>
      </c>
      <c r="Q75" s="25" t="s">
        <v>155</v>
      </c>
      <c r="R75" s="116" t="s">
        <v>415</v>
      </c>
    </row>
    <row r="76" spans="2:18">
      <c r="B76" s="21" t="s">
        <v>15</v>
      </c>
      <c r="C76" s="22" t="s">
        <v>164</v>
      </c>
      <c r="D76" s="23">
        <v>8.4</v>
      </c>
      <c r="E76" s="23">
        <v>2.8</v>
      </c>
      <c r="F76" s="23">
        <v>2</v>
      </c>
      <c r="G76" s="47">
        <f t="shared" si="6"/>
        <v>13.2</v>
      </c>
      <c r="H76" s="55" t="s">
        <v>165</v>
      </c>
      <c r="I76" s="40">
        <v>14.58</v>
      </c>
      <c r="J76" s="23">
        <v>2.64</v>
      </c>
      <c r="K76" s="40">
        <f t="shared" si="7"/>
        <v>17.22</v>
      </c>
      <c r="L76" s="24" t="s">
        <v>166</v>
      </c>
      <c r="M76" s="22" t="s">
        <v>193</v>
      </c>
      <c r="N76" s="24" t="s">
        <v>193</v>
      </c>
      <c r="O76" s="24" t="s">
        <v>186</v>
      </c>
      <c r="P76" s="31" t="s">
        <v>176</v>
      </c>
      <c r="Q76" s="25" t="s">
        <v>185</v>
      </c>
      <c r="R76" s="116" t="s">
        <v>415</v>
      </c>
    </row>
    <row r="77" spans="2:18">
      <c r="B77" s="32"/>
      <c r="C77" s="33"/>
      <c r="D77" s="34"/>
      <c r="E77" s="34"/>
      <c r="F77" s="48"/>
      <c r="G77" s="48"/>
      <c r="H77" s="58"/>
      <c r="I77" s="44"/>
      <c r="J77" s="44"/>
      <c r="K77" s="44"/>
      <c r="L77" s="35"/>
      <c r="M77" s="33"/>
      <c r="N77" s="35"/>
      <c r="O77" s="35"/>
      <c r="P77" s="35"/>
      <c r="Q77" s="36"/>
      <c r="R77" s="115"/>
    </row>
    <row r="78" spans="2:18">
      <c r="B78" s="21" t="s">
        <v>15</v>
      </c>
      <c r="C78" s="22" t="s">
        <v>167</v>
      </c>
      <c r="D78" s="23">
        <v>33.270000000000003</v>
      </c>
      <c r="E78" s="23">
        <v>0</v>
      </c>
      <c r="F78" s="23">
        <v>2</v>
      </c>
      <c r="G78" s="47">
        <f t="shared" ref="G78" si="8">SUM(D78,E78,F78)</f>
        <v>35.270000000000003</v>
      </c>
      <c r="H78" s="55" t="s">
        <v>166</v>
      </c>
      <c r="I78" s="40">
        <v>43.3</v>
      </c>
      <c r="J78" s="23">
        <v>2.64</v>
      </c>
      <c r="K78" s="40">
        <f t="shared" ref="K78" si="9">SUM(I78,J78)</f>
        <v>45.94</v>
      </c>
      <c r="L78" s="24" t="s">
        <v>168</v>
      </c>
      <c r="M78" s="22" t="s">
        <v>12</v>
      </c>
      <c r="N78" s="24" t="s">
        <v>169</v>
      </c>
      <c r="O78" s="24" t="s">
        <v>170</v>
      </c>
      <c r="P78" s="31" t="s">
        <v>171</v>
      </c>
      <c r="Q78" s="25" t="s">
        <v>179</v>
      </c>
      <c r="R78" s="116" t="s">
        <v>415</v>
      </c>
    </row>
    <row r="79" spans="2:18">
      <c r="B79" s="32"/>
      <c r="C79" s="33"/>
      <c r="D79" s="34"/>
      <c r="E79" s="34"/>
      <c r="F79" s="48"/>
      <c r="G79" s="48"/>
      <c r="H79" s="58"/>
      <c r="I79" s="44"/>
      <c r="J79" s="44"/>
      <c r="K79" s="44"/>
      <c r="L79" s="35"/>
      <c r="M79" s="33"/>
      <c r="N79" s="35"/>
      <c r="O79" s="35"/>
      <c r="P79" s="35"/>
      <c r="Q79" s="36"/>
      <c r="R79" s="115"/>
    </row>
    <row r="80" spans="2:18">
      <c r="B80" s="21" t="s">
        <v>156</v>
      </c>
      <c r="C80" s="22" t="s">
        <v>157</v>
      </c>
      <c r="D80" s="23">
        <v>5.24</v>
      </c>
      <c r="E80" s="23">
        <v>6.5</v>
      </c>
      <c r="F80" s="23">
        <v>2</v>
      </c>
      <c r="G80" s="47">
        <f>SUM(D80,E80,F80)</f>
        <v>13.74</v>
      </c>
      <c r="H80" s="55" t="s">
        <v>155</v>
      </c>
      <c r="I80" s="40">
        <v>15.65</v>
      </c>
      <c r="J80" s="23">
        <v>2.68</v>
      </c>
      <c r="K80" s="40">
        <f>SUM(I80,J80)</f>
        <v>18.330000000000002</v>
      </c>
      <c r="L80" s="24" t="s">
        <v>155</v>
      </c>
      <c r="M80" s="22" t="s">
        <v>12</v>
      </c>
      <c r="N80" s="24" t="s">
        <v>159</v>
      </c>
      <c r="O80" s="24" t="s">
        <v>162</v>
      </c>
      <c r="P80" s="31" t="s">
        <v>162</v>
      </c>
      <c r="Q80" s="25" t="s">
        <v>168</v>
      </c>
      <c r="R80" s="116" t="s">
        <v>415</v>
      </c>
    </row>
    <row r="81" spans="2:18">
      <c r="B81" s="21" t="s">
        <v>15</v>
      </c>
      <c r="C81" s="22" t="s">
        <v>154</v>
      </c>
      <c r="D81" s="23">
        <v>5.95</v>
      </c>
      <c r="E81" s="23">
        <v>0</v>
      </c>
      <c r="F81" s="23">
        <v>2</v>
      </c>
      <c r="G81" s="47">
        <f>SUM(D81,E81,F81)</f>
        <v>7.95</v>
      </c>
      <c r="H81" s="55" t="s">
        <v>155</v>
      </c>
      <c r="I81" s="40">
        <v>7.97</v>
      </c>
      <c r="J81" s="23">
        <v>2.68</v>
      </c>
      <c r="K81" s="40">
        <f>SUM(I81,J81)</f>
        <v>10.65</v>
      </c>
      <c r="L81" s="24" t="s">
        <v>155</v>
      </c>
      <c r="M81" s="22" t="s">
        <v>12</v>
      </c>
      <c r="N81" s="24" t="s">
        <v>158</v>
      </c>
      <c r="O81" s="24" t="s">
        <v>163</v>
      </c>
      <c r="P81" s="31" t="s">
        <v>163</v>
      </c>
      <c r="Q81" s="25" t="s">
        <v>168</v>
      </c>
      <c r="R81" s="116" t="s">
        <v>415</v>
      </c>
    </row>
    <row r="82" spans="2:18">
      <c r="B82" s="21" t="s">
        <v>15</v>
      </c>
      <c r="C82" s="22" t="s">
        <v>153</v>
      </c>
      <c r="D82" s="23">
        <v>19.95</v>
      </c>
      <c r="E82" s="23">
        <v>0</v>
      </c>
      <c r="F82" s="23">
        <v>2</v>
      </c>
      <c r="G82" s="47">
        <f>SUM(D82,E82,F82)</f>
        <v>21.95</v>
      </c>
      <c r="H82" s="55" t="s">
        <v>155</v>
      </c>
      <c r="I82" s="40">
        <v>26.6</v>
      </c>
      <c r="J82" s="23">
        <v>2.68</v>
      </c>
      <c r="K82" s="40">
        <f>SUM(I82,J82)</f>
        <v>29.28</v>
      </c>
      <c r="L82" s="24" t="s">
        <v>155</v>
      </c>
      <c r="M82" s="22" t="s">
        <v>14</v>
      </c>
      <c r="N82" s="59" t="s">
        <v>160</v>
      </c>
      <c r="O82" s="24" t="s">
        <v>104</v>
      </c>
      <c r="P82" s="31" t="s">
        <v>161</v>
      </c>
      <c r="Q82" s="25" t="s">
        <v>168</v>
      </c>
      <c r="R82" s="116" t="s">
        <v>415</v>
      </c>
    </row>
    <row r="83" spans="2:18">
      <c r="B83" s="32"/>
      <c r="C83" s="33"/>
      <c r="D83" s="34"/>
      <c r="E83" s="34"/>
      <c r="F83" s="48"/>
      <c r="G83" s="48"/>
      <c r="H83" s="58"/>
      <c r="I83" s="44"/>
      <c r="J83" s="44"/>
      <c r="K83" s="44"/>
      <c r="L83" s="35"/>
      <c r="M83" s="33"/>
      <c r="N83" s="35"/>
      <c r="O83" s="35"/>
      <c r="P83" s="35"/>
      <c r="Q83" s="36"/>
      <c r="R83" s="115"/>
    </row>
    <row r="84" spans="2:18">
      <c r="B84" s="21" t="s">
        <v>15</v>
      </c>
      <c r="C84" s="22" t="s">
        <v>148</v>
      </c>
      <c r="D84" s="23">
        <v>23.36</v>
      </c>
      <c r="E84" s="23">
        <v>0</v>
      </c>
      <c r="F84" s="23">
        <v>2</v>
      </c>
      <c r="G84" s="47">
        <f t="shared" ref="G84:G85" si="10">SUM(D84,E84,F84)</f>
        <v>25.36</v>
      </c>
      <c r="H84" s="55" t="s">
        <v>147</v>
      </c>
      <c r="I84" s="40">
        <v>31.05</v>
      </c>
      <c r="J84" s="23">
        <v>2.68</v>
      </c>
      <c r="K84" s="40">
        <f t="shared" ref="K84:K85" si="11">SUM(I84,J84)</f>
        <v>33.730000000000004</v>
      </c>
      <c r="L84" s="24" t="s">
        <v>147</v>
      </c>
      <c r="M84" s="22" t="s">
        <v>12</v>
      </c>
      <c r="N84" s="24" t="s">
        <v>150</v>
      </c>
      <c r="O84" s="24" t="s">
        <v>151</v>
      </c>
      <c r="P84" s="31" t="s">
        <v>151</v>
      </c>
      <c r="Q84" s="25" t="s">
        <v>155</v>
      </c>
      <c r="R84" s="116" t="s">
        <v>415</v>
      </c>
    </row>
    <row r="85" spans="2:18">
      <c r="B85" s="21" t="s">
        <v>145</v>
      </c>
      <c r="C85" s="22" t="s">
        <v>146</v>
      </c>
      <c r="D85" s="23">
        <v>302</v>
      </c>
      <c r="E85" s="23">
        <v>19.46</v>
      </c>
      <c r="F85" s="23">
        <v>2</v>
      </c>
      <c r="G85" s="47">
        <f t="shared" si="10"/>
        <v>323.45999999999998</v>
      </c>
      <c r="H85" s="55" t="s">
        <v>144</v>
      </c>
      <c r="I85" s="40">
        <v>435.04</v>
      </c>
      <c r="J85" s="23">
        <v>2.68</v>
      </c>
      <c r="K85" s="40">
        <f t="shared" si="11"/>
        <v>437.72</v>
      </c>
      <c r="L85" s="24" t="s">
        <v>137</v>
      </c>
      <c r="M85" s="22" t="s">
        <v>14</v>
      </c>
      <c r="N85" s="24" t="s">
        <v>149</v>
      </c>
      <c r="O85" s="24" t="s">
        <v>152</v>
      </c>
      <c r="P85" s="31" t="s">
        <v>152</v>
      </c>
      <c r="Q85" s="25" t="s">
        <v>155</v>
      </c>
      <c r="R85" s="116" t="s">
        <v>415</v>
      </c>
    </row>
    <row r="86" spans="2:18">
      <c r="B86" s="21" t="s">
        <v>15</v>
      </c>
      <c r="C86" s="22" t="s">
        <v>140</v>
      </c>
      <c r="D86" s="23">
        <v>113.5</v>
      </c>
      <c r="E86" s="23">
        <v>30.35</v>
      </c>
      <c r="F86" s="23">
        <v>2</v>
      </c>
      <c r="G86" s="47">
        <f>SUM(D86,E86,F86)</f>
        <v>145.85</v>
      </c>
      <c r="H86" s="55" t="s">
        <v>143</v>
      </c>
      <c r="I86" s="40">
        <v>194.85</v>
      </c>
      <c r="J86" s="23">
        <v>2.63</v>
      </c>
      <c r="K86" s="40">
        <f>SUM(I86,J86)</f>
        <v>197.48</v>
      </c>
      <c r="L86" s="24" t="s">
        <v>141</v>
      </c>
      <c r="M86" s="22" t="s">
        <v>12</v>
      </c>
      <c r="N86" s="24" t="s">
        <v>142</v>
      </c>
      <c r="O86" s="24" t="s">
        <v>144</v>
      </c>
      <c r="P86" s="31" t="s">
        <v>144</v>
      </c>
      <c r="Q86" s="25" t="s">
        <v>155</v>
      </c>
      <c r="R86" s="116" t="s">
        <v>415</v>
      </c>
    </row>
    <row r="87" spans="2:18">
      <c r="B87" s="32"/>
      <c r="C87" s="33"/>
      <c r="D87" s="34"/>
      <c r="E87" s="34"/>
      <c r="F87" s="48"/>
      <c r="G87" s="48"/>
      <c r="H87" s="58"/>
      <c r="I87" s="44"/>
      <c r="J87" s="44"/>
      <c r="K87" s="44"/>
      <c r="L87" s="35"/>
      <c r="M87" s="33"/>
      <c r="N87" s="35"/>
      <c r="O87" s="35"/>
      <c r="P87" s="35"/>
      <c r="Q87" s="36"/>
      <c r="R87" s="115"/>
    </row>
    <row r="88" spans="2:18">
      <c r="B88" s="21" t="s">
        <v>15</v>
      </c>
      <c r="C88" s="22" t="s">
        <v>138</v>
      </c>
      <c r="D88" s="23">
        <v>69.989999999999995</v>
      </c>
      <c r="E88" s="23">
        <v>0</v>
      </c>
      <c r="F88" s="23">
        <v>2</v>
      </c>
      <c r="G88" s="47">
        <f>SUM(D88,E88,F88)</f>
        <v>71.989999999999995</v>
      </c>
      <c r="H88" s="55" t="s">
        <v>128</v>
      </c>
      <c r="I88" s="40">
        <v>94.56</v>
      </c>
      <c r="J88" s="23">
        <v>2.63</v>
      </c>
      <c r="K88" s="40">
        <f>SUM(I88,J88)</f>
        <v>97.19</v>
      </c>
      <c r="L88" s="24" t="s">
        <v>128</v>
      </c>
      <c r="M88" s="22" t="s">
        <v>12</v>
      </c>
      <c r="N88" s="24" t="s">
        <v>139</v>
      </c>
      <c r="O88" s="24" t="s">
        <v>137</v>
      </c>
      <c r="P88" s="31" t="s">
        <v>141</v>
      </c>
      <c r="Q88" s="25" t="s">
        <v>141</v>
      </c>
      <c r="R88" s="116" t="s">
        <v>415</v>
      </c>
    </row>
    <row r="89" spans="2:18">
      <c r="B89" s="21" t="s">
        <v>111</v>
      </c>
      <c r="C89" s="22" t="s">
        <v>129</v>
      </c>
      <c r="D89" s="23">
        <v>8.56</v>
      </c>
      <c r="E89" s="23">
        <v>0</v>
      </c>
      <c r="F89" s="23">
        <v>2</v>
      </c>
      <c r="G89" s="47">
        <f>SUM(D89,E89,F89)</f>
        <v>10.56</v>
      </c>
      <c r="H89" s="55" t="s">
        <v>126</v>
      </c>
      <c r="I89" s="40">
        <v>11.37</v>
      </c>
      <c r="J89" s="23">
        <v>2.63</v>
      </c>
      <c r="K89" s="40">
        <f>SUM(I89,J89)</f>
        <v>14</v>
      </c>
      <c r="L89" s="24" t="s">
        <v>126</v>
      </c>
      <c r="M89" s="22" t="s">
        <v>12</v>
      </c>
      <c r="N89" s="24" t="s">
        <v>127</v>
      </c>
      <c r="O89" s="24" t="s">
        <v>128</v>
      </c>
      <c r="P89" s="24" t="s">
        <v>141</v>
      </c>
      <c r="Q89" s="25" t="s">
        <v>141</v>
      </c>
      <c r="R89" s="116" t="s">
        <v>415</v>
      </c>
    </row>
    <row r="90" spans="2:18">
      <c r="B90" s="32"/>
      <c r="C90" s="33"/>
      <c r="D90" s="34"/>
      <c r="E90" s="34"/>
      <c r="F90" s="48"/>
      <c r="G90" s="48"/>
      <c r="H90" s="58"/>
      <c r="I90" s="44"/>
      <c r="J90" s="44"/>
      <c r="K90" s="44"/>
      <c r="L90" s="35"/>
      <c r="M90" s="33"/>
      <c r="N90" s="35"/>
      <c r="O90" s="35"/>
      <c r="P90" s="35"/>
      <c r="Q90" s="36"/>
      <c r="R90" s="115"/>
    </row>
    <row r="91" spans="2:18">
      <c r="B91" s="21" t="s">
        <v>63</v>
      </c>
      <c r="C91" s="22" t="s">
        <v>135</v>
      </c>
      <c r="D91" s="23">
        <v>0</v>
      </c>
      <c r="E91" s="23">
        <v>0</v>
      </c>
      <c r="F91" s="23">
        <v>2</v>
      </c>
      <c r="G91" s="47">
        <f t="shared" ref="G91:G96" si="12">SUM(D91,E91,F91)</f>
        <v>2</v>
      </c>
      <c r="H91" s="55" t="s">
        <v>126</v>
      </c>
      <c r="I91" s="40">
        <v>0</v>
      </c>
      <c r="J91" s="23">
        <v>2.63</v>
      </c>
      <c r="K91" s="40">
        <f t="shared" ref="K91:K96" si="13">SUM(I91,J91)</f>
        <v>2.63</v>
      </c>
      <c r="L91" s="24" t="s">
        <v>125</v>
      </c>
      <c r="M91" s="22" t="s">
        <v>12</v>
      </c>
      <c r="N91" s="24" t="s">
        <v>136</v>
      </c>
      <c r="O91" s="24" t="s">
        <v>104</v>
      </c>
      <c r="P91" s="31" t="s">
        <v>128</v>
      </c>
      <c r="Q91" s="25" t="s">
        <v>128</v>
      </c>
      <c r="R91" s="116" t="s">
        <v>415</v>
      </c>
    </row>
    <row r="92" spans="2:18">
      <c r="B92" s="21" t="s">
        <v>15</v>
      </c>
      <c r="C92" s="22" t="s">
        <v>130</v>
      </c>
      <c r="D92" s="23">
        <v>13.45</v>
      </c>
      <c r="E92" s="23">
        <v>0</v>
      </c>
      <c r="F92" s="23">
        <v>2</v>
      </c>
      <c r="G92" s="47">
        <f t="shared" si="12"/>
        <v>15.45</v>
      </c>
      <c r="H92" s="55" t="s">
        <v>126</v>
      </c>
      <c r="I92" s="40">
        <v>17.86</v>
      </c>
      <c r="J92" s="23">
        <v>2.63</v>
      </c>
      <c r="K92" s="40">
        <f t="shared" si="13"/>
        <v>20.49</v>
      </c>
      <c r="L92" s="24" t="s">
        <v>125</v>
      </c>
      <c r="M92" s="22" t="s">
        <v>13</v>
      </c>
      <c r="N92" s="24" t="s">
        <v>133</v>
      </c>
      <c r="O92" s="24" t="s">
        <v>128</v>
      </c>
      <c r="P92" s="24" t="s">
        <v>128</v>
      </c>
      <c r="Q92" s="25" t="s">
        <v>128</v>
      </c>
      <c r="R92" s="116" t="s">
        <v>415</v>
      </c>
    </row>
    <row r="93" spans="2:18">
      <c r="B93" s="21" t="s">
        <v>15</v>
      </c>
      <c r="C93" s="22" t="s">
        <v>20</v>
      </c>
      <c r="D93" s="23">
        <v>17.5</v>
      </c>
      <c r="E93" s="23">
        <v>0</v>
      </c>
      <c r="F93" s="23">
        <v>2</v>
      </c>
      <c r="G93" s="47">
        <f t="shared" si="12"/>
        <v>19.5</v>
      </c>
      <c r="H93" s="55" t="s">
        <v>126</v>
      </c>
      <c r="I93" s="40">
        <v>23.24</v>
      </c>
      <c r="J93" s="23">
        <v>2.63</v>
      </c>
      <c r="K93" s="40">
        <f t="shared" si="13"/>
        <v>25.869999999999997</v>
      </c>
      <c r="L93" s="24" t="s">
        <v>132</v>
      </c>
      <c r="M93" s="22" t="s">
        <v>12</v>
      </c>
      <c r="N93" s="24" t="s">
        <v>131</v>
      </c>
      <c r="O93" s="24" t="s">
        <v>134</v>
      </c>
      <c r="P93" s="31" t="s">
        <v>134</v>
      </c>
      <c r="Q93" s="25" t="s">
        <v>128</v>
      </c>
      <c r="R93" s="116" t="s">
        <v>415</v>
      </c>
    </row>
    <row r="94" spans="2:18">
      <c r="B94" s="21" t="s">
        <v>111</v>
      </c>
      <c r="C94" s="22" t="s">
        <v>121</v>
      </c>
      <c r="D94" s="23">
        <v>59.95</v>
      </c>
      <c r="E94" s="23">
        <v>0</v>
      </c>
      <c r="F94" s="23">
        <v>2</v>
      </c>
      <c r="G94" s="47">
        <f t="shared" si="12"/>
        <v>61.95</v>
      </c>
      <c r="H94" s="55" t="s">
        <v>120</v>
      </c>
      <c r="I94" s="40">
        <v>79.81</v>
      </c>
      <c r="J94" s="23">
        <v>2.63</v>
      </c>
      <c r="K94" s="40">
        <f t="shared" si="13"/>
        <v>82.44</v>
      </c>
      <c r="L94" s="24" t="s">
        <v>120</v>
      </c>
      <c r="M94" s="22" t="s">
        <v>13</v>
      </c>
      <c r="N94" s="24" t="s">
        <v>122</v>
      </c>
      <c r="O94" s="24" t="s">
        <v>134</v>
      </c>
      <c r="P94" s="31" t="s">
        <v>134</v>
      </c>
      <c r="Q94" s="25" t="s">
        <v>128</v>
      </c>
      <c r="R94" s="116" t="s">
        <v>415</v>
      </c>
    </row>
    <row r="95" spans="2:18">
      <c r="B95" s="21" t="s">
        <v>92</v>
      </c>
      <c r="C95" s="22" t="s">
        <v>93</v>
      </c>
      <c r="D95" s="23">
        <v>15</v>
      </c>
      <c r="E95" s="23">
        <v>0</v>
      </c>
      <c r="F95" s="23">
        <v>2</v>
      </c>
      <c r="G95" s="47">
        <f t="shared" si="12"/>
        <v>17</v>
      </c>
      <c r="H95" s="55" t="s">
        <v>118</v>
      </c>
      <c r="I95" s="40">
        <v>20.09</v>
      </c>
      <c r="J95" s="23">
        <v>2.63</v>
      </c>
      <c r="K95" s="40">
        <f t="shared" si="13"/>
        <v>22.72</v>
      </c>
      <c r="L95" s="24" t="s">
        <v>120</v>
      </c>
      <c r="M95" s="22" t="s">
        <v>12</v>
      </c>
      <c r="N95" s="24" t="s">
        <v>119</v>
      </c>
      <c r="O95" s="24" t="s">
        <v>125</v>
      </c>
      <c r="P95" s="24" t="s">
        <v>126</v>
      </c>
      <c r="Q95" s="25" t="s">
        <v>128</v>
      </c>
      <c r="R95" s="116" t="s">
        <v>415</v>
      </c>
    </row>
    <row r="96" spans="2:18">
      <c r="B96" s="21" t="s">
        <v>111</v>
      </c>
      <c r="C96" s="22" t="s">
        <v>112</v>
      </c>
      <c r="D96" s="23">
        <v>48.15</v>
      </c>
      <c r="E96" s="23">
        <v>0</v>
      </c>
      <c r="F96" s="23">
        <v>2</v>
      </c>
      <c r="G96" s="47">
        <f t="shared" si="12"/>
        <v>50.15</v>
      </c>
      <c r="H96" s="55" t="s">
        <v>109</v>
      </c>
      <c r="I96" s="40">
        <v>63.49</v>
      </c>
      <c r="J96" s="23">
        <v>2.63</v>
      </c>
      <c r="K96" s="40">
        <f t="shared" si="13"/>
        <v>66.12</v>
      </c>
      <c r="L96" s="24" t="s">
        <v>124</v>
      </c>
      <c r="M96" s="22" t="s">
        <v>113</v>
      </c>
      <c r="N96" s="24" t="s">
        <v>114</v>
      </c>
      <c r="O96" s="24" t="s">
        <v>123</v>
      </c>
      <c r="P96" s="24" t="s">
        <v>120</v>
      </c>
      <c r="Q96" s="25" t="s">
        <v>128</v>
      </c>
      <c r="R96" s="116" t="s">
        <v>415</v>
      </c>
    </row>
    <row r="97" spans="2:18">
      <c r="B97" s="32"/>
      <c r="C97" s="33"/>
      <c r="D97" s="34"/>
      <c r="E97" s="34"/>
      <c r="F97" s="48"/>
      <c r="G97" s="48"/>
      <c r="H97" s="58"/>
      <c r="I97" s="44"/>
      <c r="J97" s="44"/>
      <c r="K97" s="44"/>
      <c r="L97" s="35"/>
      <c r="M97" s="33"/>
      <c r="N97" s="35"/>
      <c r="O97" s="35"/>
      <c r="P97" s="35"/>
      <c r="Q97" s="36"/>
      <c r="R97" s="115"/>
    </row>
    <row r="98" spans="2:18">
      <c r="B98" s="21" t="s">
        <v>15</v>
      </c>
      <c r="C98" s="22" t="s">
        <v>105</v>
      </c>
      <c r="D98" s="23">
        <v>9.99</v>
      </c>
      <c r="E98" s="23">
        <v>0</v>
      </c>
      <c r="F98" s="23">
        <v>2</v>
      </c>
      <c r="G98" s="47">
        <f>SUM(D98,E98,F98)</f>
        <v>11.99</v>
      </c>
      <c r="H98" s="55" t="s">
        <v>106</v>
      </c>
      <c r="I98" s="40">
        <v>13.02</v>
      </c>
      <c r="J98" s="23">
        <v>2.6</v>
      </c>
      <c r="K98" s="40">
        <f>SUM(I98,J98)</f>
        <v>15.62</v>
      </c>
      <c r="L98" s="24" t="s">
        <v>107</v>
      </c>
      <c r="M98" s="22" t="s">
        <v>12</v>
      </c>
      <c r="N98" s="24" t="s">
        <v>108</v>
      </c>
      <c r="O98" s="24" t="s">
        <v>109</v>
      </c>
      <c r="P98" s="24" t="s">
        <v>110</v>
      </c>
      <c r="Q98" s="25" t="s">
        <v>115</v>
      </c>
      <c r="R98" s="116" t="s">
        <v>415</v>
      </c>
    </row>
    <row r="99" spans="2:18">
      <c r="B99" s="21" t="s">
        <v>15</v>
      </c>
      <c r="C99" s="22" t="s">
        <v>100</v>
      </c>
      <c r="D99" s="23">
        <v>138.5</v>
      </c>
      <c r="E99" s="23">
        <v>15</v>
      </c>
      <c r="F99" s="23">
        <v>2</v>
      </c>
      <c r="G99" s="47">
        <f>SUM(D99,E99,F99)</f>
        <v>155.5</v>
      </c>
      <c r="H99" s="55" t="s">
        <v>101</v>
      </c>
      <c r="I99" s="40">
        <v>199.35</v>
      </c>
      <c r="J99" s="23">
        <v>2.63</v>
      </c>
      <c r="K99" s="40">
        <f>SUM(I99,J99)</f>
        <v>201.98</v>
      </c>
      <c r="L99" s="24" t="s">
        <v>102</v>
      </c>
      <c r="M99" s="22" t="s">
        <v>13</v>
      </c>
      <c r="N99" s="24" t="s">
        <v>103</v>
      </c>
      <c r="O99" s="24" t="s">
        <v>109</v>
      </c>
      <c r="P99" s="31" t="s">
        <v>109</v>
      </c>
      <c r="Q99" s="25" t="s">
        <v>115</v>
      </c>
      <c r="R99" s="116" t="s">
        <v>415</v>
      </c>
    </row>
    <row r="100" spans="2:18">
      <c r="B100" s="21" t="s">
        <v>15</v>
      </c>
      <c r="C100" s="22" t="s">
        <v>117</v>
      </c>
      <c r="D100" s="23">
        <v>119.5</v>
      </c>
      <c r="E100" s="23">
        <v>12.87</v>
      </c>
      <c r="F100" s="23">
        <v>2</v>
      </c>
      <c r="G100" s="47">
        <f>SUM(D100,E100,F100)</f>
        <v>134.37</v>
      </c>
      <c r="H100" s="55" t="s">
        <v>99</v>
      </c>
      <c r="I100" s="40">
        <v>172.09</v>
      </c>
      <c r="J100" s="23">
        <v>2.6</v>
      </c>
      <c r="K100" s="40">
        <f>SUM(I100,J100)</f>
        <v>174.69</v>
      </c>
      <c r="L100" s="24" t="s">
        <v>97</v>
      </c>
      <c r="M100" s="22" t="s">
        <v>14</v>
      </c>
      <c r="N100" s="24" t="s">
        <v>98</v>
      </c>
      <c r="O100" s="24" t="s">
        <v>104</v>
      </c>
      <c r="P100" s="24" t="s">
        <v>102</v>
      </c>
      <c r="Q100" s="25" t="s">
        <v>115</v>
      </c>
      <c r="R100" s="116" t="s">
        <v>415</v>
      </c>
    </row>
    <row r="101" spans="2:18">
      <c r="B101" s="32"/>
      <c r="C101" s="33"/>
      <c r="D101" s="34"/>
      <c r="E101" s="34"/>
      <c r="F101" s="48"/>
      <c r="G101" s="48"/>
      <c r="H101" s="58"/>
      <c r="I101" s="44"/>
      <c r="J101" s="44"/>
      <c r="K101" s="44"/>
      <c r="L101" s="35"/>
      <c r="M101" s="33"/>
      <c r="N101" s="35"/>
      <c r="O101" s="35"/>
      <c r="P101" s="35"/>
      <c r="Q101" s="36"/>
      <c r="R101" s="115"/>
    </row>
    <row r="102" spans="2:18">
      <c r="B102" s="21" t="s">
        <v>92</v>
      </c>
      <c r="C102" s="22" t="s">
        <v>93</v>
      </c>
      <c r="D102" s="23">
        <v>15</v>
      </c>
      <c r="E102" s="23">
        <v>6.35</v>
      </c>
      <c r="F102" s="23">
        <v>2</v>
      </c>
      <c r="G102" s="47">
        <f>SUM(D102,E102,F102)</f>
        <v>23.35</v>
      </c>
      <c r="H102" s="55" t="s">
        <v>84</v>
      </c>
      <c r="I102" s="40">
        <v>27.84</v>
      </c>
      <c r="J102" s="23">
        <v>2.6</v>
      </c>
      <c r="K102" s="40">
        <f>SUM(I102,J102)</f>
        <v>30.44</v>
      </c>
      <c r="L102" s="24" t="s">
        <v>95</v>
      </c>
      <c r="M102" s="22" t="s">
        <v>12</v>
      </c>
      <c r="N102" s="24" t="s">
        <v>96</v>
      </c>
      <c r="O102" s="24" t="s">
        <v>94</v>
      </c>
      <c r="P102" s="31" t="s">
        <v>97</v>
      </c>
      <c r="Q102" s="25" t="s">
        <v>87</v>
      </c>
      <c r="R102" s="116" t="s">
        <v>415</v>
      </c>
    </row>
    <row r="103" spans="2:18">
      <c r="B103" s="21" t="s">
        <v>88</v>
      </c>
      <c r="C103" s="22" t="s">
        <v>89</v>
      </c>
      <c r="D103" s="23">
        <v>44.32</v>
      </c>
      <c r="E103" s="23">
        <v>10.99</v>
      </c>
      <c r="F103" s="23">
        <v>2</v>
      </c>
      <c r="G103" s="47">
        <f>SUM(D103,E103,F103)</f>
        <v>57.31</v>
      </c>
      <c r="H103" s="55" t="s">
        <v>83</v>
      </c>
      <c r="I103" s="40">
        <v>71.73</v>
      </c>
      <c r="J103" s="23">
        <v>2.6</v>
      </c>
      <c r="K103" s="40">
        <f>SUM(I103,J103)</f>
        <v>74.33</v>
      </c>
      <c r="L103" s="24" t="s">
        <v>90</v>
      </c>
      <c r="M103" s="22" t="s">
        <v>14</v>
      </c>
      <c r="N103" s="24" t="s">
        <v>91</v>
      </c>
      <c r="O103" s="24" t="s">
        <v>87</v>
      </c>
      <c r="P103" s="24" t="s">
        <v>87</v>
      </c>
      <c r="Q103" s="25" t="s">
        <v>87</v>
      </c>
      <c r="R103" s="116" t="s">
        <v>415</v>
      </c>
    </row>
    <row r="104" spans="2:18">
      <c r="B104" s="21" t="s">
        <v>15</v>
      </c>
      <c r="C104" s="22" t="s">
        <v>82</v>
      </c>
      <c r="D104" s="23">
        <v>15.43</v>
      </c>
      <c r="E104" s="23">
        <v>0</v>
      </c>
      <c r="F104" s="23">
        <v>2</v>
      </c>
      <c r="G104" s="47">
        <f>SUM(D104,E104,F104)</f>
        <v>17.43</v>
      </c>
      <c r="H104" s="55" t="s">
        <v>81</v>
      </c>
      <c r="I104" s="40">
        <v>19.82</v>
      </c>
      <c r="J104" s="23">
        <v>2.6</v>
      </c>
      <c r="K104" s="40">
        <f>SUM(I104,J104)</f>
        <v>22.42</v>
      </c>
      <c r="L104" s="24" t="s">
        <v>83</v>
      </c>
      <c r="M104" s="22" t="s">
        <v>14</v>
      </c>
      <c r="N104" s="24" t="s">
        <v>85</v>
      </c>
      <c r="O104" s="24" t="s">
        <v>84</v>
      </c>
      <c r="P104" s="24" t="s">
        <v>90</v>
      </c>
      <c r="Q104" s="25" t="s">
        <v>87</v>
      </c>
      <c r="R104" s="116" t="s">
        <v>415</v>
      </c>
    </row>
    <row r="105" spans="2:18">
      <c r="B105" s="21" t="s">
        <v>15</v>
      </c>
      <c r="C105" s="22" t="s">
        <v>78</v>
      </c>
      <c r="D105" s="23">
        <v>20.99</v>
      </c>
      <c r="E105" s="23">
        <v>7.75</v>
      </c>
      <c r="F105" s="23">
        <v>2</v>
      </c>
      <c r="G105" s="47">
        <f>SUM(D105,E105,F105)</f>
        <v>30.74</v>
      </c>
      <c r="H105" s="55" t="s">
        <v>76</v>
      </c>
      <c r="I105" s="40">
        <v>36.58</v>
      </c>
      <c r="J105" s="23">
        <v>2.6</v>
      </c>
      <c r="K105" s="40">
        <f>SUM(I105,J105)</f>
        <v>39.18</v>
      </c>
      <c r="L105" s="24" t="s">
        <v>81</v>
      </c>
      <c r="M105" s="22" t="s">
        <v>12</v>
      </c>
      <c r="N105" s="24" t="s">
        <v>86</v>
      </c>
      <c r="O105" s="24" t="s">
        <v>83</v>
      </c>
      <c r="P105" s="24" t="s">
        <v>90</v>
      </c>
      <c r="Q105" s="25" t="s">
        <v>87</v>
      </c>
      <c r="R105" s="116" t="s">
        <v>415</v>
      </c>
    </row>
    <row r="106" spans="2:18">
      <c r="B106" s="32"/>
      <c r="C106" s="33"/>
      <c r="D106" s="34"/>
      <c r="E106" s="34"/>
      <c r="F106" s="48"/>
      <c r="G106" s="48"/>
      <c r="H106" s="58"/>
      <c r="I106" s="44"/>
      <c r="J106" s="44"/>
      <c r="K106" s="44"/>
      <c r="L106" s="35"/>
      <c r="M106" s="33"/>
      <c r="N106" s="35"/>
      <c r="O106" s="35"/>
      <c r="P106" s="35"/>
      <c r="Q106" s="36"/>
      <c r="R106" s="115"/>
    </row>
    <row r="107" spans="2:18">
      <c r="B107" s="21" t="s">
        <v>63</v>
      </c>
      <c r="C107" s="22" t="s">
        <v>67</v>
      </c>
      <c r="D107" s="23">
        <v>0</v>
      </c>
      <c r="E107" s="23">
        <v>0</v>
      </c>
      <c r="F107" s="23">
        <v>2</v>
      </c>
      <c r="G107" s="47">
        <f>SUM(D107,E107,F107)</f>
        <v>2</v>
      </c>
      <c r="H107" s="55" t="s">
        <v>56</v>
      </c>
      <c r="I107" s="40">
        <v>0</v>
      </c>
      <c r="J107" s="23">
        <v>2.6</v>
      </c>
      <c r="K107" s="40">
        <f>SUM(I107,J107)</f>
        <v>2.6</v>
      </c>
      <c r="L107" s="24" t="s">
        <v>65</v>
      </c>
      <c r="M107" s="22" t="s">
        <v>12</v>
      </c>
      <c r="N107" s="24" t="s">
        <v>64</v>
      </c>
      <c r="O107" s="24" t="s">
        <v>72</v>
      </c>
      <c r="P107" s="24" t="s">
        <v>70</v>
      </c>
      <c r="Q107" s="25" t="s">
        <v>76</v>
      </c>
      <c r="R107" s="116" t="s">
        <v>415</v>
      </c>
    </row>
    <row r="108" spans="2:18">
      <c r="B108" s="21" t="s">
        <v>15</v>
      </c>
      <c r="C108" s="22" t="s">
        <v>66</v>
      </c>
      <c r="D108" s="23">
        <v>50</v>
      </c>
      <c r="E108" s="23">
        <v>0</v>
      </c>
      <c r="F108" s="23">
        <v>2</v>
      </c>
      <c r="G108" s="47">
        <f>SUM(D108,E108,F108)</f>
        <v>52</v>
      </c>
      <c r="H108" s="55" t="s">
        <v>65</v>
      </c>
      <c r="I108" s="40">
        <v>63.71</v>
      </c>
      <c r="J108" s="23">
        <v>2.6</v>
      </c>
      <c r="K108" s="40">
        <f>SUM(I108,J108)</f>
        <v>66.31</v>
      </c>
      <c r="L108" s="24" t="s">
        <v>65</v>
      </c>
      <c r="M108" s="22" t="s">
        <v>12</v>
      </c>
      <c r="N108" s="24" t="s">
        <v>68</v>
      </c>
      <c r="O108" s="24" t="s">
        <v>74</v>
      </c>
      <c r="P108" s="31" t="s">
        <v>77</v>
      </c>
      <c r="Q108" s="25" t="s">
        <v>76</v>
      </c>
      <c r="R108" s="116" t="s">
        <v>415</v>
      </c>
    </row>
    <row r="109" spans="2:18">
      <c r="B109" s="21" t="s">
        <v>15</v>
      </c>
      <c r="C109" s="22" t="s">
        <v>116</v>
      </c>
      <c r="D109" s="23">
        <v>172.56</v>
      </c>
      <c r="E109" s="23">
        <v>0</v>
      </c>
      <c r="F109" s="23">
        <v>2</v>
      </c>
      <c r="G109" s="47">
        <f>SUM(D109,E109,F109)</f>
        <v>174.56</v>
      </c>
      <c r="H109" s="55" t="s">
        <v>69</v>
      </c>
      <c r="I109" s="40">
        <v>219.98</v>
      </c>
      <c r="J109" s="23">
        <v>2.6</v>
      </c>
      <c r="K109" s="40">
        <f>SUM(I109,J109)</f>
        <v>222.57999999999998</v>
      </c>
      <c r="L109" s="24" t="s">
        <v>70</v>
      </c>
      <c r="M109" s="22" t="s">
        <v>12</v>
      </c>
      <c r="N109" s="24" t="s">
        <v>71</v>
      </c>
      <c r="O109" s="24" t="s">
        <v>74</v>
      </c>
      <c r="P109" s="24" t="s">
        <v>74</v>
      </c>
      <c r="Q109" s="25" t="s">
        <v>76</v>
      </c>
      <c r="R109" s="116" t="s">
        <v>415</v>
      </c>
    </row>
    <row r="110" spans="2:18">
      <c r="B110" s="21" t="s">
        <v>15</v>
      </c>
      <c r="C110" s="22" t="s">
        <v>73</v>
      </c>
      <c r="D110" s="23">
        <v>8.4499999999999993</v>
      </c>
      <c r="E110" s="23">
        <v>0</v>
      </c>
      <c r="F110" s="23">
        <v>2</v>
      </c>
      <c r="G110" s="47">
        <f>SUM(D110,E110,F110)</f>
        <v>10.45</v>
      </c>
      <c r="H110" s="55" t="s">
        <v>72</v>
      </c>
      <c r="I110" s="40">
        <v>10.8</v>
      </c>
      <c r="J110" s="23">
        <v>2.6</v>
      </c>
      <c r="K110" s="40">
        <f>SUM(I110,J110)</f>
        <v>13.4</v>
      </c>
      <c r="L110" s="24" t="s">
        <v>72</v>
      </c>
      <c r="M110" s="22" t="s">
        <v>12</v>
      </c>
      <c r="N110" s="24" t="s">
        <v>75</v>
      </c>
      <c r="O110" s="24" t="s">
        <v>76</v>
      </c>
      <c r="P110" s="31" t="s">
        <v>76</v>
      </c>
      <c r="Q110" s="25" t="s">
        <v>76</v>
      </c>
      <c r="R110" s="116" t="s">
        <v>415</v>
      </c>
    </row>
    <row r="111" spans="2:18">
      <c r="B111" s="32"/>
      <c r="C111" s="33"/>
      <c r="D111" s="34"/>
      <c r="E111" s="34"/>
      <c r="F111" s="48"/>
      <c r="G111" s="48"/>
      <c r="H111" s="58"/>
      <c r="I111" s="44"/>
      <c r="J111" s="44"/>
      <c r="K111" s="44"/>
      <c r="L111" s="35"/>
      <c r="M111" s="33"/>
      <c r="N111" s="35"/>
      <c r="O111" s="35"/>
      <c r="P111" s="35"/>
      <c r="Q111" s="36"/>
      <c r="R111" s="115"/>
    </row>
    <row r="112" spans="2:18">
      <c r="B112" s="21" t="s">
        <v>15</v>
      </c>
      <c r="C112" s="22" t="s">
        <v>17</v>
      </c>
      <c r="D112" s="23">
        <v>16.489999999999998</v>
      </c>
      <c r="E112" s="23">
        <v>0</v>
      </c>
      <c r="F112" s="47">
        <v>2</v>
      </c>
      <c r="G112" s="47">
        <v>16.489999999999998</v>
      </c>
      <c r="H112" s="55" t="s">
        <v>21</v>
      </c>
      <c r="I112" s="40">
        <v>21.17</v>
      </c>
      <c r="J112" s="40">
        <v>2</v>
      </c>
      <c r="K112" s="40">
        <f>SUM(I112,J112)</f>
        <v>23.17</v>
      </c>
      <c r="L112" s="24" t="s">
        <v>27</v>
      </c>
      <c r="M112" s="22" t="s">
        <v>12</v>
      </c>
      <c r="N112" s="24" t="s">
        <v>28</v>
      </c>
      <c r="O112" s="24" t="s">
        <v>23</v>
      </c>
      <c r="P112" s="31" t="s">
        <v>23</v>
      </c>
      <c r="Q112" s="25" t="s">
        <v>62</v>
      </c>
      <c r="R112" s="116" t="s">
        <v>415</v>
      </c>
    </row>
    <row r="113" spans="2:19">
      <c r="B113" s="21" t="s">
        <v>29</v>
      </c>
      <c r="C113" s="22" t="s">
        <v>20</v>
      </c>
      <c r="D113" s="23">
        <v>23.96</v>
      </c>
      <c r="E113" s="23">
        <v>7.99</v>
      </c>
      <c r="F113" s="47">
        <v>2</v>
      </c>
      <c r="G113" s="47">
        <v>31.95</v>
      </c>
      <c r="H113" s="55" t="s">
        <v>27</v>
      </c>
      <c r="I113" s="40">
        <v>41.42</v>
      </c>
      <c r="J113" s="40">
        <v>2</v>
      </c>
      <c r="K113" s="40">
        <f t="shared" ref="K113:K127" si="14">SUM(I113,J113)</f>
        <v>43.42</v>
      </c>
      <c r="L113" s="24" t="s">
        <v>35</v>
      </c>
      <c r="M113" s="22" t="s">
        <v>14</v>
      </c>
      <c r="N113" s="24" t="s">
        <v>41</v>
      </c>
      <c r="O113" s="24" t="s">
        <v>23</v>
      </c>
      <c r="P113" s="24" t="s">
        <v>23</v>
      </c>
      <c r="Q113" s="25" t="s">
        <v>62</v>
      </c>
      <c r="R113" s="116" t="s">
        <v>415</v>
      </c>
    </row>
    <row r="114" spans="2:19">
      <c r="B114" s="21" t="s">
        <v>15</v>
      </c>
      <c r="C114" s="22" t="s">
        <v>39</v>
      </c>
      <c r="D114" s="23">
        <v>5.05</v>
      </c>
      <c r="E114" s="23">
        <v>0</v>
      </c>
      <c r="F114" s="47">
        <v>2</v>
      </c>
      <c r="G114" s="47">
        <v>5.05</v>
      </c>
      <c r="H114" s="55" t="s">
        <v>37</v>
      </c>
      <c r="I114" s="40">
        <v>6.54</v>
      </c>
      <c r="J114" s="40">
        <v>2</v>
      </c>
      <c r="K114" s="40">
        <f t="shared" si="14"/>
        <v>8.5399999999999991</v>
      </c>
      <c r="L114" s="24" t="s">
        <v>43</v>
      </c>
      <c r="M114" s="22" t="s">
        <v>12</v>
      </c>
      <c r="N114" s="24" t="s">
        <v>47</v>
      </c>
      <c r="O114" s="24" t="s">
        <v>54</v>
      </c>
      <c r="P114" s="31" t="s">
        <v>54</v>
      </c>
      <c r="Q114" s="25" t="s">
        <v>62</v>
      </c>
      <c r="R114" s="116" t="s">
        <v>415</v>
      </c>
    </row>
    <row r="115" spans="2:19">
      <c r="B115" s="21" t="s">
        <v>15</v>
      </c>
      <c r="C115" s="22" t="s">
        <v>40</v>
      </c>
      <c r="D115" s="23">
        <v>10</v>
      </c>
      <c r="E115" s="23">
        <v>3.64</v>
      </c>
      <c r="F115" s="47">
        <v>2</v>
      </c>
      <c r="G115" s="47">
        <v>13.64</v>
      </c>
      <c r="H115" s="55" t="s">
        <v>45</v>
      </c>
      <c r="I115" s="40">
        <v>17.66</v>
      </c>
      <c r="J115" s="40">
        <v>2</v>
      </c>
      <c r="K115" s="40">
        <f t="shared" si="14"/>
        <v>19.66</v>
      </c>
      <c r="L115" s="24" t="s">
        <v>43</v>
      </c>
      <c r="M115" s="22" t="s">
        <v>12</v>
      </c>
      <c r="N115" s="24" t="s">
        <v>42</v>
      </c>
      <c r="O115" s="24" t="s">
        <v>53</v>
      </c>
      <c r="P115" s="24" t="s">
        <v>53</v>
      </c>
      <c r="Q115" s="25" t="s">
        <v>62</v>
      </c>
      <c r="R115" s="116" t="s">
        <v>415</v>
      </c>
    </row>
    <row r="116" spans="2:19">
      <c r="B116" s="21" t="s">
        <v>15</v>
      </c>
      <c r="C116" s="22" t="s">
        <v>44</v>
      </c>
      <c r="D116" s="23">
        <v>13.95</v>
      </c>
      <c r="E116" s="23">
        <v>0</v>
      </c>
      <c r="F116" s="47">
        <v>2</v>
      </c>
      <c r="G116" s="47">
        <v>13.95</v>
      </c>
      <c r="H116" s="55" t="s">
        <v>45</v>
      </c>
      <c r="I116" s="40">
        <v>18.07</v>
      </c>
      <c r="J116" s="40">
        <v>2</v>
      </c>
      <c r="K116" s="40">
        <f t="shared" si="14"/>
        <v>20.07</v>
      </c>
      <c r="L116" s="24"/>
      <c r="M116" s="22" t="s">
        <v>48</v>
      </c>
      <c r="N116" s="24" t="s">
        <v>57</v>
      </c>
      <c r="O116" s="24" t="s">
        <v>46</v>
      </c>
      <c r="P116" s="31" t="s">
        <v>54</v>
      </c>
      <c r="Q116" s="25" t="s">
        <v>62</v>
      </c>
      <c r="R116" s="116" t="s">
        <v>415</v>
      </c>
    </row>
    <row r="117" spans="2:19">
      <c r="B117" s="21" t="s">
        <v>15</v>
      </c>
      <c r="C117" s="22" t="s">
        <v>39</v>
      </c>
      <c r="D117" s="23">
        <v>5.0999999999999996</v>
      </c>
      <c r="E117" s="23">
        <v>0</v>
      </c>
      <c r="F117" s="47">
        <v>2</v>
      </c>
      <c r="G117" s="47">
        <v>5.0999999999999996</v>
      </c>
      <c r="H117" s="55" t="s">
        <v>37</v>
      </c>
      <c r="I117" s="40">
        <v>6.61</v>
      </c>
      <c r="J117" s="40">
        <v>2</v>
      </c>
      <c r="K117" s="40">
        <f t="shared" si="14"/>
        <v>8.61</v>
      </c>
      <c r="L117" s="24" t="s">
        <v>43</v>
      </c>
      <c r="M117" s="22" t="s">
        <v>12</v>
      </c>
      <c r="N117" s="24" t="s">
        <v>49</v>
      </c>
      <c r="O117" s="24" t="s">
        <v>54</v>
      </c>
      <c r="P117" s="24" t="s">
        <v>53</v>
      </c>
      <c r="Q117" s="25" t="s">
        <v>62</v>
      </c>
      <c r="R117" s="116" t="s">
        <v>415</v>
      </c>
    </row>
    <row r="118" spans="2:19">
      <c r="B118" s="21" t="s">
        <v>15</v>
      </c>
      <c r="C118" s="22" t="s">
        <v>44</v>
      </c>
      <c r="D118" s="23">
        <v>9.99</v>
      </c>
      <c r="E118" s="23">
        <v>0</v>
      </c>
      <c r="F118" s="47">
        <v>2</v>
      </c>
      <c r="G118" s="47">
        <v>9.99</v>
      </c>
      <c r="H118" s="55" t="s">
        <v>54</v>
      </c>
      <c r="I118" s="40">
        <v>12.87</v>
      </c>
      <c r="J118" s="40">
        <v>2</v>
      </c>
      <c r="K118" s="40">
        <f t="shared" si="14"/>
        <v>14.87</v>
      </c>
      <c r="L118" s="24" t="s">
        <v>53</v>
      </c>
      <c r="M118" s="22" t="s">
        <v>12</v>
      </c>
      <c r="N118" s="24" t="s">
        <v>55</v>
      </c>
      <c r="O118" s="24" t="s">
        <v>56</v>
      </c>
      <c r="P118" s="24" t="s">
        <v>46</v>
      </c>
      <c r="Q118" s="25" t="s">
        <v>62</v>
      </c>
      <c r="R118" s="116" t="s">
        <v>415</v>
      </c>
    </row>
    <row r="119" spans="2:19">
      <c r="B119" s="21" t="s">
        <v>15</v>
      </c>
      <c r="C119" s="22" t="s">
        <v>40</v>
      </c>
      <c r="D119" s="23">
        <v>21</v>
      </c>
      <c r="E119" s="23">
        <v>0</v>
      </c>
      <c r="F119" s="47">
        <v>2</v>
      </c>
      <c r="G119" s="47">
        <v>21</v>
      </c>
      <c r="H119" s="55" t="s">
        <v>53</v>
      </c>
      <c r="I119" s="40">
        <v>26.96</v>
      </c>
      <c r="J119" s="40">
        <v>2</v>
      </c>
      <c r="K119" s="40">
        <f t="shared" si="14"/>
        <v>28.96</v>
      </c>
      <c r="L119" s="24" t="s">
        <v>46</v>
      </c>
      <c r="M119" s="22" t="s">
        <v>12</v>
      </c>
      <c r="N119" s="24" t="s">
        <v>61</v>
      </c>
      <c r="O119" s="24" t="s">
        <v>62</v>
      </c>
      <c r="P119" s="24" t="s">
        <v>62</v>
      </c>
      <c r="Q119" s="25" t="s">
        <v>62</v>
      </c>
      <c r="R119" s="116" t="s">
        <v>415</v>
      </c>
    </row>
    <row r="120" spans="2:19">
      <c r="B120" s="21" t="s">
        <v>15</v>
      </c>
      <c r="C120" s="22" t="s">
        <v>58</v>
      </c>
      <c r="D120" s="23">
        <v>32</v>
      </c>
      <c r="E120" s="23">
        <v>3</v>
      </c>
      <c r="F120" s="47">
        <v>2</v>
      </c>
      <c r="G120" s="47">
        <v>35</v>
      </c>
      <c r="H120" s="55" t="s">
        <v>60</v>
      </c>
      <c r="I120" s="40">
        <v>45.27</v>
      </c>
      <c r="J120" s="40">
        <v>2</v>
      </c>
      <c r="K120" s="40">
        <f t="shared" si="14"/>
        <v>47.27</v>
      </c>
      <c r="L120" s="24" t="s">
        <v>46</v>
      </c>
      <c r="M120" s="22" t="s">
        <v>12</v>
      </c>
      <c r="N120" s="24" t="s">
        <v>59</v>
      </c>
      <c r="O120" s="24" t="s">
        <v>56</v>
      </c>
      <c r="P120" s="24" t="s">
        <v>56</v>
      </c>
      <c r="Q120" s="25" t="s">
        <v>62</v>
      </c>
      <c r="R120" s="116" t="s">
        <v>415</v>
      </c>
    </row>
    <row r="121" spans="2:19">
      <c r="B121" s="32"/>
      <c r="C121" s="33"/>
      <c r="D121" s="34"/>
      <c r="E121" s="34"/>
      <c r="F121" s="48"/>
      <c r="G121" s="48"/>
      <c r="H121" s="58"/>
      <c r="I121" s="44"/>
      <c r="J121" s="44"/>
      <c r="K121" s="44"/>
      <c r="L121" s="35"/>
      <c r="M121" s="33"/>
      <c r="N121" s="35"/>
      <c r="O121" s="35"/>
      <c r="P121" s="35"/>
      <c r="Q121" s="36"/>
      <c r="R121" s="115"/>
    </row>
    <row r="122" spans="2:19">
      <c r="B122" s="21" t="s">
        <v>15</v>
      </c>
      <c r="C122" s="22" t="s">
        <v>51</v>
      </c>
      <c r="D122" s="23">
        <v>75</v>
      </c>
      <c r="E122" s="23">
        <v>0</v>
      </c>
      <c r="F122" s="47">
        <v>2</v>
      </c>
      <c r="G122" s="47">
        <v>75</v>
      </c>
      <c r="H122" s="55" t="s">
        <v>25</v>
      </c>
      <c r="I122" s="40">
        <v>97.11</v>
      </c>
      <c r="J122" s="40">
        <v>2</v>
      </c>
      <c r="K122" s="40">
        <f t="shared" si="14"/>
        <v>99.11</v>
      </c>
      <c r="L122" s="24" t="s">
        <v>43</v>
      </c>
      <c r="M122" s="22" t="s">
        <v>52</v>
      </c>
      <c r="N122" s="24"/>
      <c r="O122" s="24"/>
      <c r="P122" s="24" t="s">
        <v>23</v>
      </c>
      <c r="Q122" s="25" t="s">
        <v>23</v>
      </c>
      <c r="R122" s="114"/>
      <c r="S122" s="111"/>
    </row>
    <row r="123" spans="2:19">
      <c r="B123" s="21" t="s">
        <v>15</v>
      </c>
      <c r="C123" s="22" t="s">
        <v>18</v>
      </c>
      <c r="D123" s="23">
        <v>15.43</v>
      </c>
      <c r="E123" s="23">
        <v>0</v>
      </c>
      <c r="F123" s="47">
        <v>2</v>
      </c>
      <c r="G123" s="47">
        <v>15.43</v>
      </c>
      <c r="H123" s="55" t="s">
        <v>21</v>
      </c>
      <c r="I123" s="40">
        <v>19.809999999999999</v>
      </c>
      <c r="J123" s="40">
        <v>2</v>
      </c>
      <c r="K123" s="40">
        <f t="shared" si="14"/>
        <v>21.81</v>
      </c>
      <c r="L123" s="24" t="s">
        <v>27</v>
      </c>
      <c r="M123" s="22" t="s">
        <v>12</v>
      </c>
      <c r="N123" s="24" t="s">
        <v>30</v>
      </c>
      <c r="O123" s="24" t="s">
        <v>24</v>
      </c>
      <c r="P123" s="24" t="s">
        <v>32</v>
      </c>
      <c r="Q123" s="25" t="s">
        <v>22</v>
      </c>
      <c r="R123" s="116" t="s">
        <v>415</v>
      </c>
      <c r="S123" s="111"/>
    </row>
    <row r="124" spans="2:19">
      <c r="B124" s="21" t="s">
        <v>15</v>
      </c>
      <c r="C124" s="22" t="s">
        <v>19</v>
      </c>
      <c r="D124" s="23">
        <v>6.79</v>
      </c>
      <c r="E124" s="23">
        <v>0</v>
      </c>
      <c r="F124" s="47">
        <v>2</v>
      </c>
      <c r="G124" s="47">
        <v>6.79</v>
      </c>
      <c r="H124" s="55" t="s">
        <v>21</v>
      </c>
      <c r="I124" s="40">
        <v>8.7200000000000006</v>
      </c>
      <c r="J124" s="40">
        <v>2</v>
      </c>
      <c r="K124" s="40">
        <f t="shared" si="14"/>
        <v>10.72</v>
      </c>
      <c r="L124" s="24" t="s">
        <v>27</v>
      </c>
      <c r="M124" s="22" t="s">
        <v>12</v>
      </c>
      <c r="N124" s="24" t="s">
        <v>26</v>
      </c>
      <c r="O124" s="24" t="s">
        <v>25</v>
      </c>
      <c r="P124" s="24" t="s">
        <v>35</v>
      </c>
      <c r="Q124" s="25" t="s">
        <v>22</v>
      </c>
      <c r="R124" s="116" t="s">
        <v>415</v>
      </c>
      <c r="S124" s="111"/>
    </row>
    <row r="125" spans="2:19">
      <c r="B125" s="26" t="s">
        <v>15</v>
      </c>
      <c r="C125" s="27" t="s">
        <v>16</v>
      </c>
      <c r="D125" s="28">
        <v>21</v>
      </c>
      <c r="E125" s="28">
        <v>0</v>
      </c>
      <c r="F125" s="49">
        <v>2</v>
      </c>
      <c r="G125" s="49">
        <v>21</v>
      </c>
      <c r="H125" s="54" t="s">
        <v>21</v>
      </c>
      <c r="I125" s="39">
        <v>26.96</v>
      </c>
      <c r="J125" s="39">
        <v>2</v>
      </c>
      <c r="K125" s="40">
        <f t="shared" si="14"/>
        <v>28.96</v>
      </c>
      <c r="L125" s="29" t="s">
        <v>27</v>
      </c>
      <c r="M125" s="27" t="s">
        <v>12</v>
      </c>
      <c r="N125" s="29" t="s">
        <v>36</v>
      </c>
      <c r="O125" s="29" t="s">
        <v>22</v>
      </c>
      <c r="P125" s="29" t="s">
        <v>35</v>
      </c>
      <c r="Q125" s="30" t="s">
        <v>22</v>
      </c>
      <c r="R125" s="116" t="s">
        <v>415</v>
      </c>
      <c r="S125" s="111"/>
    </row>
    <row r="126" spans="2:19">
      <c r="B126" s="21" t="s">
        <v>15</v>
      </c>
      <c r="C126" s="22" t="s">
        <v>34</v>
      </c>
      <c r="D126" s="23">
        <v>6</v>
      </c>
      <c r="E126" s="23">
        <v>0</v>
      </c>
      <c r="F126" s="47">
        <v>2</v>
      </c>
      <c r="G126" s="47">
        <v>6</v>
      </c>
      <c r="H126" s="55" t="s">
        <v>35</v>
      </c>
      <c r="I126" s="40">
        <v>7.72</v>
      </c>
      <c r="J126" s="40">
        <v>2</v>
      </c>
      <c r="K126" s="40">
        <f t="shared" si="14"/>
        <v>9.7199999999999989</v>
      </c>
      <c r="L126" s="24"/>
      <c r="M126" s="22"/>
      <c r="N126" s="24" t="s">
        <v>38</v>
      </c>
      <c r="O126" s="24"/>
      <c r="P126" s="24" t="s">
        <v>37</v>
      </c>
      <c r="Q126" s="25" t="s">
        <v>22</v>
      </c>
      <c r="R126" s="116" t="s">
        <v>415</v>
      </c>
      <c r="S126" s="111"/>
    </row>
    <row r="127" spans="2:19" ht="15.75" thickBot="1">
      <c r="B127" s="21" t="s">
        <v>15</v>
      </c>
      <c r="C127" s="22" t="s">
        <v>31</v>
      </c>
      <c r="D127" s="23">
        <v>9.75</v>
      </c>
      <c r="E127" s="23">
        <v>0.56000000000000005</v>
      </c>
      <c r="F127" s="47">
        <v>2</v>
      </c>
      <c r="G127" s="47">
        <v>10.31</v>
      </c>
      <c r="H127" s="55" t="s">
        <v>27</v>
      </c>
      <c r="I127" s="40">
        <v>13.25</v>
      </c>
      <c r="J127" s="40">
        <v>2</v>
      </c>
      <c r="K127" s="40">
        <f t="shared" si="14"/>
        <v>15.25</v>
      </c>
      <c r="L127" s="24" t="s">
        <v>32</v>
      </c>
      <c r="M127" s="22" t="s">
        <v>12</v>
      </c>
      <c r="N127" s="24" t="s">
        <v>33</v>
      </c>
      <c r="O127" s="24" t="s">
        <v>37</v>
      </c>
      <c r="P127" s="24" t="s">
        <v>22</v>
      </c>
      <c r="Q127" s="25" t="s">
        <v>22</v>
      </c>
      <c r="R127" s="116" t="s">
        <v>415</v>
      </c>
    </row>
    <row r="128" spans="2:19" s="103" customFormat="1" ht="15.75" thickBot="1">
      <c r="B128" s="128"/>
      <c r="C128" s="129"/>
      <c r="D128" s="130">
        <f>SUM(D3:D127)</f>
        <v>3269.5699999999983</v>
      </c>
      <c r="E128" s="130">
        <f>SUM(E3:E127)</f>
        <v>247.66</v>
      </c>
      <c r="F128" s="131">
        <f>SUM(F3:F127)</f>
        <v>194</v>
      </c>
      <c r="G128" s="131">
        <f>SUM(G3:G127)</f>
        <v>3681.2299999999973</v>
      </c>
      <c r="H128" s="132"/>
      <c r="I128" s="133">
        <f>SUM(I3:I127)</f>
        <v>4723.79</v>
      </c>
      <c r="J128" s="133">
        <f>SUM(J3:J127)</f>
        <v>249.26999999999984</v>
      </c>
      <c r="K128" s="133">
        <f>SUM(K3:K127)</f>
        <v>4942.6600000000008</v>
      </c>
      <c r="L128" s="129"/>
      <c r="M128" s="129"/>
      <c r="N128" s="129"/>
      <c r="O128" s="129"/>
      <c r="P128" s="129"/>
      <c r="Q128" s="134"/>
      <c r="R128" s="135"/>
      <c r="S128" s="127"/>
    </row>
    <row r="129" spans="2:2" ht="15.75" thickTop="1"/>
    <row r="130" spans="2:2">
      <c r="B130" s="20"/>
    </row>
    <row r="131" spans="2:2">
      <c r="B131" s="20"/>
    </row>
    <row r="132" spans="2:2">
      <c r="B132" s="20"/>
    </row>
  </sheetData>
  <hyperlinks>
    <hyperlink ref="N44" r:id="rId1" display="http://emailtracking.shipstation.com/wf/click?upn=0PLZqFmfNmqC1zxwC9MhIkZoeWsY7vSpeqfpcM7NRmR1v6mTUe-2FzWeINn4zg6vHBM3PEjMPn0Mg9ZaYXk628ygTMn2yrwsaK5HwxJvPIK8LhxYEhogaTSIyGis5W0EsxnJc-2B2wQlLKm2qVuU1EDQ26ylOb3Q1-2BUaBohS9xnsIlm8UdJs-2B486aceuNNdg7vKc_5m0zld5p8Vii4C1qXkhhVvLKzP73DTnFk9TS5NiIk-2FmhSXlp3vG8JjCEqQeFQseq5uZVw636kjRkZm6bzr-2FcOJjwJ7DKo9GZAPgqGqR3BPFYCMcnirJ29I1kNrgjAJCBoX8WhEJR6-2BvxqM9THInKMABQLYPJCwYYoRF1F2DGbkDJiCTby3LdKhH3RdG8G4rIWj0UwRogfytMGWQ3NhXxxz623ULy9zYs-2FEUukii76RrI4ONw-2FHN4-2BGMki8I0zvt9w3cawpRuHfVoOjVq8hE7rIgJpH174IUrfvwy5rCctFZSvrWIlHjx4cKcbKwr80ug"/>
  </hyperlinks>
  <pageMargins left="0.25" right="0.25" top="0.75" bottom="0.75" header="0.3" footer="0.3"/>
  <pageSetup scale="74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2"/>
  <sheetViews>
    <sheetView zoomScaleNormal="100" workbookViewId="0">
      <selection activeCell="C36" sqref="C36"/>
    </sheetView>
  </sheetViews>
  <sheetFormatPr defaultRowHeight="15"/>
  <cols>
    <col min="1" max="1" width="3.7109375" customWidth="1"/>
    <col min="2" max="2" width="20.7109375" style="2" customWidth="1"/>
    <col min="3" max="3" width="25.7109375" style="2" customWidth="1"/>
    <col min="4" max="5" width="10.7109375" style="1" customWidth="1"/>
    <col min="6" max="6" width="7.7109375" style="1" customWidth="1"/>
    <col min="7" max="7" width="10.7109375" style="1" customWidth="1"/>
    <col min="8" max="8" width="8.7109375" style="2" customWidth="1"/>
    <col min="9" max="9" width="10.7109375" style="1" customWidth="1"/>
    <col min="10" max="10" width="7.7109375" style="1" customWidth="1"/>
    <col min="11" max="11" width="10.7109375" style="1" customWidth="1"/>
    <col min="12" max="12" width="8.7109375" style="2" customWidth="1"/>
    <col min="13" max="13" width="11.7109375" style="2" customWidth="1"/>
    <col min="14" max="14" width="25.7109375" style="2" customWidth="1"/>
    <col min="15" max="17" width="8.7109375" style="2" customWidth="1"/>
  </cols>
  <sheetData>
    <row r="1" spans="2:17" ht="15.75" thickBot="1">
      <c r="D1" s="5"/>
    </row>
    <row r="2" spans="2:17" ht="16.5" thickTop="1" thickBot="1">
      <c r="B2" s="10" t="s">
        <v>2</v>
      </c>
      <c r="C2" s="6" t="s">
        <v>3</v>
      </c>
      <c r="D2" s="7" t="s">
        <v>0</v>
      </c>
      <c r="E2" s="7" t="s">
        <v>1</v>
      </c>
      <c r="F2" s="7" t="s">
        <v>79</v>
      </c>
      <c r="G2" s="45" t="s">
        <v>10</v>
      </c>
      <c r="H2" s="43" t="s">
        <v>5</v>
      </c>
      <c r="I2" s="37" t="s">
        <v>80</v>
      </c>
      <c r="J2" s="7" t="s">
        <v>79</v>
      </c>
      <c r="K2" s="37" t="s">
        <v>11</v>
      </c>
      <c r="L2" s="7" t="s">
        <v>6</v>
      </c>
      <c r="M2" s="7" t="s">
        <v>8</v>
      </c>
      <c r="N2" s="7" t="s">
        <v>9</v>
      </c>
      <c r="O2" s="7" t="s">
        <v>4</v>
      </c>
      <c r="P2" s="7" t="s">
        <v>7</v>
      </c>
      <c r="Q2" s="8" t="s">
        <v>50</v>
      </c>
    </row>
    <row r="3" spans="2:17">
      <c r="B3" s="16"/>
      <c r="C3" s="17"/>
      <c r="D3" s="18"/>
      <c r="E3" s="18"/>
      <c r="F3" s="18"/>
      <c r="G3" s="46"/>
      <c r="H3" s="53"/>
      <c r="I3" s="38"/>
      <c r="J3" s="18"/>
      <c r="K3" s="38"/>
      <c r="L3" s="17"/>
      <c r="M3" s="17"/>
      <c r="N3" s="17"/>
      <c r="O3" s="17"/>
      <c r="P3" s="17"/>
      <c r="Q3" s="19"/>
    </row>
    <row r="4" spans="2:17">
      <c r="B4" s="26"/>
      <c r="C4" s="27"/>
      <c r="D4" s="28"/>
      <c r="E4" s="28"/>
      <c r="F4" s="28"/>
      <c r="G4" s="49"/>
      <c r="H4" s="54"/>
      <c r="I4" s="39"/>
      <c r="J4" s="28"/>
      <c r="K4" s="39"/>
      <c r="L4" s="29"/>
      <c r="M4" s="27"/>
      <c r="N4" s="29"/>
      <c r="O4" s="29"/>
      <c r="P4" s="29"/>
      <c r="Q4" s="30"/>
    </row>
    <row r="5" spans="2:17">
      <c r="B5" s="21"/>
      <c r="C5" s="22"/>
      <c r="D5" s="23"/>
      <c r="E5" s="23"/>
      <c r="F5" s="23"/>
      <c r="G5" s="47"/>
      <c r="H5" s="55"/>
      <c r="I5" s="40"/>
      <c r="J5" s="23"/>
      <c r="K5" s="40"/>
      <c r="L5" s="24"/>
      <c r="M5" s="22"/>
      <c r="N5" s="24"/>
      <c r="O5" s="24"/>
      <c r="P5" s="31"/>
      <c r="Q5" s="25"/>
    </row>
    <row r="6" spans="2:17">
      <c r="B6" s="21"/>
      <c r="C6" s="22"/>
      <c r="D6" s="23"/>
      <c r="E6" s="23"/>
      <c r="F6" s="23"/>
      <c r="G6" s="47"/>
      <c r="H6" s="55"/>
      <c r="I6" s="40"/>
      <c r="J6" s="23"/>
      <c r="K6" s="40"/>
      <c r="L6" s="24"/>
      <c r="M6" s="22"/>
      <c r="N6" s="24"/>
      <c r="O6" s="24"/>
      <c r="P6" s="31"/>
      <c r="Q6" s="25"/>
    </row>
    <row r="7" spans="2:17">
      <c r="B7" s="21"/>
      <c r="C7" s="22"/>
      <c r="D7" s="23"/>
      <c r="E7" s="23"/>
      <c r="F7" s="23"/>
      <c r="G7" s="47"/>
      <c r="H7" s="55"/>
      <c r="I7" s="40"/>
      <c r="J7" s="23"/>
      <c r="K7" s="40"/>
      <c r="L7" s="24"/>
      <c r="M7" s="22"/>
      <c r="N7" s="24"/>
      <c r="O7" s="24"/>
      <c r="P7" s="24"/>
      <c r="Q7" s="25"/>
    </row>
    <row r="8" spans="2:17">
      <c r="B8" s="21"/>
      <c r="C8" s="22"/>
      <c r="D8" s="23"/>
      <c r="E8" s="23"/>
      <c r="F8" s="23"/>
      <c r="G8" s="47"/>
      <c r="H8" s="55"/>
      <c r="I8" s="40"/>
      <c r="J8" s="23"/>
      <c r="K8" s="40"/>
      <c r="L8" s="24"/>
      <c r="M8" s="22"/>
      <c r="N8" s="24"/>
      <c r="O8" s="24"/>
      <c r="P8" s="31"/>
      <c r="Q8" s="25"/>
    </row>
    <row r="9" spans="2:17">
      <c r="B9" s="21"/>
      <c r="C9" s="22"/>
      <c r="D9" s="23"/>
      <c r="E9" s="23"/>
      <c r="F9" s="23"/>
      <c r="G9" s="47"/>
      <c r="H9" s="55"/>
      <c r="I9" s="40"/>
      <c r="J9" s="23"/>
      <c r="K9" s="40"/>
      <c r="L9" s="24"/>
      <c r="M9" s="22"/>
      <c r="N9" s="24"/>
      <c r="O9" s="24"/>
      <c r="P9" s="31"/>
      <c r="Q9" s="25"/>
    </row>
    <row r="10" spans="2:17">
      <c r="B10" s="21"/>
      <c r="C10" s="22"/>
      <c r="D10" s="23"/>
      <c r="E10" s="23"/>
      <c r="F10" s="23"/>
      <c r="G10" s="47"/>
      <c r="H10" s="55"/>
      <c r="I10" s="40"/>
      <c r="J10" s="23"/>
      <c r="K10" s="40"/>
      <c r="L10" s="24"/>
      <c r="M10" s="22"/>
      <c r="N10" s="24"/>
      <c r="O10" s="24"/>
      <c r="P10" s="24"/>
      <c r="Q10" s="25"/>
    </row>
    <row r="11" spans="2:17">
      <c r="B11" s="21"/>
      <c r="C11" s="22"/>
      <c r="D11" s="23"/>
      <c r="E11" s="23"/>
      <c r="F11" s="23"/>
      <c r="G11" s="47"/>
      <c r="H11" s="55"/>
      <c r="I11" s="40"/>
      <c r="J11" s="23"/>
      <c r="K11" s="40"/>
      <c r="L11" s="24"/>
      <c r="M11" s="22"/>
      <c r="N11" s="24"/>
      <c r="O11" s="24"/>
      <c r="P11" s="31"/>
      <c r="Q11" s="25"/>
    </row>
    <row r="12" spans="2:17">
      <c r="B12" s="21"/>
      <c r="C12" s="22"/>
      <c r="D12" s="23"/>
      <c r="E12" s="23"/>
      <c r="F12" s="23"/>
      <c r="G12" s="47"/>
      <c r="H12" s="55"/>
      <c r="I12" s="40"/>
      <c r="J12" s="23"/>
      <c r="K12" s="40"/>
      <c r="L12" s="24"/>
      <c r="M12" s="22"/>
      <c r="N12" s="24"/>
      <c r="O12" s="24"/>
      <c r="P12" s="31"/>
      <c r="Q12" s="25"/>
    </row>
    <row r="13" spans="2:17">
      <c r="B13" s="21"/>
      <c r="C13" s="22"/>
      <c r="D13" s="23"/>
      <c r="E13" s="23"/>
      <c r="F13" s="23"/>
      <c r="G13" s="47"/>
      <c r="H13" s="55"/>
      <c r="I13" s="40"/>
      <c r="J13" s="23"/>
      <c r="K13" s="40"/>
      <c r="L13" s="24"/>
      <c r="M13" s="22"/>
      <c r="N13" s="24"/>
      <c r="O13" s="24"/>
      <c r="P13" s="31"/>
      <c r="Q13" s="25"/>
    </row>
    <row r="14" spans="2:17">
      <c r="B14" s="21"/>
      <c r="C14" s="22"/>
      <c r="D14" s="23"/>
      <c r="E14" s="23"/>
      <c r="F14" s="23"/>
      <c r="G14" s="47"/>
      <c r="H14" s="55"/>
      <c r="I14" s="40"/>
      <c r="J14" s="23"/>
      <c r="K14" s="40"/>
      <c r="L14" s="24"/>
      <c r="M14" s="22"/>
      <c r="N14" s="24"/>
      <c r="O14" s="24"/>
      <c r="P14" s="24"/>
      <c r="Q14" s="25"/>
    </row>
    <row r="15" spans="2:17" ht="15.75" thickBot="1">
      <c r="B15" s="11"/>
      <c r="C15" s="3"/>
      <c r="D15" s="4"/>
      <c r="E15" s="4"/>
      <c r="F15" s="4"/>
      <c r="G15" s="50"/>
      <c r="H15" s="56"/>
      <c r="I15" s="41"/>
      <c r="J15" s="4"/>
      <c r="K15" s="41"/>
      <c r="L15" s="3"/>
      <c r="M15" s="3"/>
      <c r="N15" s="3"/>
      <c r="O15" s="3"/>
      <c r="P15" s="3"/>
      <c r="Q15" s="9"/>
    </row>
    <row r="16" spans="2:17" ht="15.75" thickBot="1">
      <c r="B16" s="12"/>
      <c r="C16" s="13"/>
      <c r="D16" s="14">
        <f>SUM(D3:D15)</f>
        <v>0</v>
      </c>
      <c r="E16" s="14">
        <f>SUM(E3:E15)</f>
        <v>0</v>
      </c>
      <c r="F16" s="14">
        <f>SUM(F3:F15)</f>
        <v>0</v>
      </c>
      <c r="G16" s="51">
        <f>SUM(G3:G15)</f>
        <v>0</v>
      </c>
      <c r="H16" s="57"/>
      <c r="I16" s="42">
        <f>SUM(I3:I15)</f>
        <v>0</v>
      </c>
      <c r="J16" s="14">
        <f>SUM(J3:J15)</f>
        <v>0</v>
      </c>
      <c r="K16" s="42">
        <f>SUM(K3:K15)</f>
        <v>0</v>
      </c>
      <c r="L16" s="13"/>
      <c r="M16" s="13"/>
      <c r="N16" s="13"/>
      <c r="O16" s="13"/>
      <c r="P16" s="13"/>
      <c r="Q16" s="15"/>
    </row>
    <row r="17" spans="2:3" ht="15.75" thickTop="1"/>
    <row r="18" spans="2:3">
      <c r="B18" s="20"/>
    </row>
    <row r="19" spans="2:3">
      <c r="B19" s="20"/>
    </row>
    <row r="20" spans="2:3">
      <c r="B20" s="20"/>
    </row>
    <row r="22" spans="2:3">
      <c r="C22" s="52"/>
    </row>
  </sheetData>
  <pageMargins left="0.25" right="0.25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6:S19"/>
  <sheetViews>
    <sheetView workbookViewId="0">
      <selection activeCell="I19" sqref="I19"/>
    </sheetView>
  </sheetViews>
  <sheetFormatPr defaultRowHeight="15"/>
  <cols>
    <col min="1" max="2" width="9.140625" style="2"/>
    <col min="3" max="3" width="9.140625" style="90"/>
    <col min="4" max="4" width="18.42578125" style="2" bestFit="1" customWidth="1"/>
    <col min="5" max="5" width="34.85546875" style="2" bestFit="1" customWidth="1"/>
    <col min="6" max="6" width="20.85546875" style="2" bestFit="1" customWidth="1"/>
    <col min="7" max="7" width="15.140625" style="159" bestFit="1" customWidth="1"/>
    <col min="8" max="8" width="3.28515625" style="2" bestFit="1" customWidth="1"/>
    <col min="9" max="9" width="15.140625" style="2" bestFit="1" customWidth="1"/>
    <col min="10" max="13" width="9.140625" style="2"/>
    <col min="14" max="19" width="9.140625" style="158"/>
  </cols>
  <sheetData>
    <row r="6" spans="3:8">
      <c r="C6" s="90" t="s">
        <v>469</v>
      </c>
      <c r="D6" s="2" t="s">
        <v>465</v>
      </c>
    </row>
    <row r="7" spans="3:8">
      <c r="D7" s="2" t="s">
        <v>466</v>
      </c>
    </row>
    <row r="8" spans="3:8">
      <c r="D8" s="2" t="s">
        <v>467</v>
      </c>
    </row>
    <row r="9" spans="3:8">
      <c r="D9" s="2" t="s">
        <v>463</v>
      </c>
    </row>
    <row r="10" spans="3:8">
      <c r="D10" s="2" t="s">
        <v>468</v>
      </c>
    </row>
    <row r="11" spans="3:8">
      <c r="D11" s="2" t="s">
        <v>464</v>
      </c>
    </row>
    <row r="12" spans="3:8">
      <c r="D12" s="2" t="s">
        <v>251</v>
      </c>
      <c r="F12" s="2" t="s">
        <v>473</v>
      </c>
      <c r="G12" s="159">
        <v>8.59</v>
      </c>
      <c r="H12" s="2" t="s">
        <v>0</v>
      </c>
    </row>
    <row r="17" spans="3:9">
      <c r="C17" s="90" t="s">
        <v>470</v>
      </c>
      <c r="D17" s="2" t="s">
        <v>471</v>
      </c>
      <c r="E17" s="2" t="s">
        <v>472</v>
      </c>
      <c r="F17" s="2" t="s">
        <v>474</v>
      </c>
      <c r="G17" s="159">
        <v>5</v>
      </c>
      <c r="H17" s="2" t="s">
        <v>0</v>
      </c>
    </row>
    <row r="18" spans="3:9">
      <c r="D18" s="2" t="s">
        <v>475</v>
      </c>
      <c r="E18" s="160" t="s">
        <v>482</v>
      </c>
      <c r="G18" s="159">
        <v>5.95</v>
      </c>
      <c r="H18" s="2" t="s">
        <v>0</v>
      </c>
      <c r="I18" s="2" t="s">
        <v>476</v>
      </c>
    </row>
    <row r="19" spans="3:9">
      <c r="D19" s="2" t="s">
        <v>480</v>
      </c>
      <c r="E19" s="160" t="s">
        <v>481</v>
      </c>
      <c r="G19" s="159">
        <v>5</v>
      </c>
      <c r="H19" s="2" t="s">
        <v>0</v>
      </c>
    </row>
  </sheetData>
  <hyperlinks>
    <hyperlink ref="E19" r:id="rId1"/>
    <hyperlink ref="E18" r:id="rId2"/>
  </hyperlinks>
  <pageMargins left="0.7" right="0.7" top="0.75" bottom="0.75" header="0.3" footer="0.3"/>
  <pageSetup orientation="portrait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6:X12"/>
  <sheetViews>
    <sheetView workbookViewId="0">
      <selection activeCell="C9" sqref="C9"/>
    </sheetView>
  </sheetViews>
  <sheetFormatPr defaultRowHeight="15"/>
  <cols>
    <col min="1" max="2" width="9.140625" style="2"/>
    <col min="3" max="3" width="14.140625" style="2" bestFit="1" customWidth="1"/>
    <col min="4" max="4" width="11.5703125" style="2" bestFit="1" customWidth="1"/>
    <col min="5" max="5" width="9.140625" style="159"/>
    <col min="6" max="6" width="14.42578125" style="2" customWidth="1"/>
    <col min="7" max="7" width="9.140625" style="2"/>
    <col min="8" max="8" width="11" style="2" bestFit="1" customWidth="1"/>
    <col min="9" max="12" width="9.140625" style="2"/>
    <col min="13" max="13" width="9.140625" style="170"/>
    <col min="14" max="16" width="9.140625" style="2"/>
    <col min="17" max="17" width="12.140625" style="2" bestFit="1" customWidth="1"/>
    <col min="18" max="24" width="9.140625" style="2"/>
  </cols>
  <sheetData>
    <row r="6" spans="3:24">
      <c r="C6" s="52" t="s">
        <v>569</v>
      </c>
      <c r="E6" s="159">
        <v>2.6</v>
      </c>
      <c r="F6" s="2" t="s">
        <v>80</v>
      </c>
    </row>
    <row r="7" spans="3:24">
      <c r="C7" s="2" t="s">
        <v>570</v>
      </c>
      <c r="E7" s="159">
        <v>2.39</v>
      </c>
      <c r="F7" s="2" t="s">
        <v>80</v>
      </c>
    </row>
    <row r="8" spans="3:24">
      <c r="C8" s="2" t="s">
        <v>583</v>
      </c>
      <c r="E8" s="159">
        <v>51</v>
      </c>
      <c r="F8" s="2" t="s">
        <v>80</v>
      </c>
      <c r="G8" s="2" t="s">
        <v>584</v>
      </c>
      <c r="H8" s="2" t="s">
        <v>585</v>
      </c>
    </row>
    <row r="9" spans="3:24">
      <c r="C9" s="2" t="s">
        <v>15</v>
      </c>
      <c r="E9" s="159">
        <v>35.58</v>
      </c>
      <c r="F9" s="2" t="s">
        <v>0</v>
      </c>
      <c r="G9" s="159" t="s">
        <v>571</v>
      </c>
      <c r="H9" s="159" t="s">
        <v>572</v>
      </c>
      <c r="I9" s="159">
        <v>2</v>
      </c>
      <c r="J9" s="159" t="s">
        <v>573</v>
      </c>
      <c r="K9" s="169">
        <v>37.58</v>
      </c>
      <c r="L9" s="159" t="s">
        <v>574</v>
      </c>
      <c r="M9" s="170">
        <v>1.35</v>
      </c>
      <c r="N9" s="159" t="s">
        <v>573</v>
      </c>
      <c r="O9" s="169">
        <v>50.73</v>
      </c>
      <c r="P9" s="159" t="s">
        <v>80</v>
      </c>
      <c r="Q9" s="159" t="s">
        <v>575</v>
      </c>
      <c r="R9" s="159"/>
      <c r="S9" s="159"/>
      <c r="T9" s="159"/>
      <c r="U9" s="159"/>
      <c r="V9" s="159"/>
      <c r="W9" s="159"/>
      <c r="X9" s="159"/>
    </row>
    <row r="10" spans="3:24">
      <c r="C10" s="2" t="s">
        <v>576</v>
      </c>
      <c r="E10" s="159">
        <v>45.89</v>
      </c>
      <c r="F10" s="2" t="s">
        <v>0</v>
      </c>
      <c r="G10" s="159" t="s">
        <v>577</v>
      </c>
      <c r="H10" s="159" t="s">
        <v>578</v>
      </c>
      <c r="I10" s="159"/>
      <c r="J10" s="159"/>
      <c r="K10" s="159"/>
      <c r="L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</row>
    <row r="11" spans="3:24">
      <c r="C11" s="2" t="s">
        <v>576</v>
      </c>
      <c r="E11" s="159">
        <v>41.28</v>
      </c>
      <c r="F11" s="2" t="s">
        <v>0</v>
      </c>
      <c r="G11" s="159" t="s">
        <v>577</v>
      </c>
      <c r="H11" s="159" t="s">
        <v>579</v>
      </c>
      <c r="I11" s="159"/>
      <c r="J11" s="159"/>
      <c r="K11" s="159"/>
      <c r="L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3:24">
      <c r="C12" s="2" t="s">
        <v>580</v>
      </c>
      <c r="E12" s="159">
        <v>35</v>
      </c>
      <c r="F12" s="2" t="s">
        <v>0</v>
      </c>
      <c r="G12" s="159" t="s">
        <v>577</v>
      </c>
      <c r="H12" s="159" t="s">
        <v>581</v>
      </c>
      <c r="I12" s="169">
        <v>2</v>
      </c>
      <c r="J12" s="159" t="s">
        <v>573</v>
      </c>
      <c r="K12" s="169">
        <v>37</v>
      </c>
      <c r="L12" s="159" t="s">
        <v>574</v>
      </c>
      <c r="M12" s="170">
        <v>1.35</v>
      </c>
      <c r="N12" s="159" t="s">
        <v>573</v>
      </c>
      <c r="O12" s="169">
        <v>49.95</v>
      </c>
      <c r="P12" s="159" t="s">
        <v>80</v>
      </c>
      <c r="Q12" s="159" t="s">
        <v>582</v>
      </c>
      <c r="R12" s="159"/>
      <c r="S12" s="159"/>
      <c r="T12" s="159"/>
      <c r="U12" s="159"/>
      <c r="V12" s="159"/>
      <c r="W12" s="159"/>
      <c r="X12" s="1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Pending</vt:lpstr>
      <vt:lpstr>5D Money</vt:lpstr>
      <vt:lpstr>5D Address</vt:lpstr>
      <vt:lpstr>Purchased 2019</vt:lpstr>
      <vt:lpstr>Purchased 2018</vt:lpstr>
      <vt:lpstr>temp</vt:lpstr>
      <vt:lpstr>Torani Like Product</vt:lpstr>
      <vt:lpstr>tools</vt:lpstr>
      <vt:lpstr>'5D Money'!Print_Area</vt:lpstr>
      <vt:lpstr>Pending!Print_Area</vt:lpstr>
      <vt:lpstr>'Purchased 2018'!Print_Area</vt:lpstr>
      <vt:lpstr>'Purchased 2019'!Print_Area</vt:lpstr>
      <vt:lpstr>temp!Print_Area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ChrisB</dc:creator>
  <cp:lastModifiedBy>Windows User</cp:lastModifiedBy>
  <cp:lastPrinted>2018-11-26T22:53:24Z</cp:lastPrinted>
  <dcterms:created xsi:type="dcterms:W3CDTF">2017-10-14T18:27:13Z</dcterms:created>
  <dcterms:modified xsi:type="dcterms:W3CDTF">2019-08-17T23:15:30Z</dcterms:modified>
</cp:coreProperties>
</file>